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adt17/Library/Application Support/Box/Box Edit/Documents/810618207862/"/>
    </mc:Choice>
  </mc:AlternateContent>
  <xr:revisionPtr revIDLastSave="0" documentId="13_ncr:1_{3C72AA47-EBB2-3F42-BEBE-0155AC45842A}" xr6:coauthVersionLast="46" xr6:coauthVersionMax="46" xr10:uidLastSave="{00000000-0000-0000-0000-000000000000}"/>
  <bookViews>
    <workbookView xWindow="0" yWindow="460" windowWidth="26740" windowHeight="15120" activeTab="2" xr2:uid="{00000000-000D-0000-FFFF-FFFF00000000}"/>
  </bookViews>
  <sheets>
    <sheet name="Purchasing Deals " sheetId="4" r:id="rId1"/>
    <sheet name="Manufacturing Deals" sheetId="5" r:id="rId2"/>
    <sheet name="Global Manu Proj" sheetId="6" r:id="rId3"/>
  </sheets>
  <definedNames>
    <definedName name="_xlnm._FilterDatabase" localSheetId="1" hidden="1">'Manufacturing Deals'!$A$1:$AB$163</definedName>
    <definedName name="_xlnm._FilterDatabase" localSheetId="0" hidden="1">'Purchasing Deals '!$A$4:$AJ$300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O2" i="6"/>
  <c r="P2" i="6"/>
  <c r="E3" i="6"/>
  <c r="E20" i="6" s="1"/>
  <c r="E8" i="6"/>
  <c r="E12" i="6"/>
  <c r="T162" i="5"/>
  <c r="T158" i="5"/>
  <c r="T157" i="5"/>
  <c r="T155" i="5"/>
  <c r="T154" i="5"/>
  <c r="T153" i="5"/>
  <c r="T148" i="5"/>
  <c r="T147" i="5"/>
  <c r="T144" i="5"/>
  <c r="O144" i="5"/>
  <c r="N144" i="5"/>
  <c r="M144" i="5"/>
  <c r="L144" i="5"/>
  <c r="T143" i="5"/>
  <c r="T134" i="5"/>
  <c r="N134" i="5" s="1"/>
  <c r="O134" i="5"/>
  <c r="L134" i="5"/>
  <c r="T112" i="5"/>
  <c r="T100" i="5"/>
  <c r="T96" i="5"/>
  <c r="T95" i="5"/>
  <c r="T93" i="5"/>
  <c r="T92" i="5"/>
  <c r="T88" i="5"/>
  <c r="T83" i="5"/>
  <c r="T67" i="5"/>
  <c r="T50" i="5"/>
  <c r="T49" i="5"/>
  <c r="T42" i="5"/>
  <c r="T30" i="5"/>
  <c r="T26" i="5"/>
  <c r="T23" i="5"/>
  <c r="T21" i="5"/>
  <c r="T13" i="5"/>
  <c r="T10" i="5"/>
  <c r="T7" i="5"/>
  <c r="T6" i="5"/>
  <c r="T5" i="5"/>
  <c r="T2" i="5"/>
  <c r="M269" i="4"/>
  <c r="O269" i="4" s="1"/>
  <c r="T135" i="5" l="1"/>
  <c r="M134" i="5"/>
  <c r="R262" i="4"/>
  <c r="Q26" i="4"/>
  <c r="K74" i="4"/>
  <c r="K245" i="4"/>
  <c r="M158" i="4"/>
  <c r="O158" i="4" s="1"/>
  <c r="Q123" i="4"/>
  <c r="R123" i="4" s="1"/>
  <c r="Q67" i="4"/>
  <c r="R67" i="4" s="1"/>
  <c r="M128" i="4"/>
  <c r="M129" i="4"/>
  <c r="M278" i="4"/>
  <c r="Q146" i="4"/>
  <c r="R146" i="4" s="1"/>
  <c r="M169" i="4"/>
  <c r="O169" i="4" s="1"/>
  <c r="M176" i="4"/>
  <c r="O176" i="4" s="1"/>
  <c r="M236" i="4"/>
  <c r="O236" i="4" s="1"/>
  <c r="M231" i="4"/>
  <c r="O231" i="4" s="1"/>
  <c r="M108" i="4"/>
  <c r="O108" i="4" s="1"/>
  <c r="M192" i="4"/>
  <c r="O192" i="4" s="1"/>
  <c r="Q147" i="4"/>
  <c r="R147" i="4" s="1"/>
  <c r="M271" i="4"/>
  <c r="Q183" i="4"/>
  <c r="R183" i="4" s="1"/>
  <c r="Q284" i="4"/>
  <c r="R284" i="4" s="1"/>
  <c r="M187" i="4"/>
  <c r="O187" i="4" s="1"/>
  <c r="M268" i="4"/>
  <c r="O268" i="4" s="1"/>
  <c r="M285" i="4"/>
  <c r="O285" i="4" s="1"/>
  <c r="M277" i="4"/>
  <c r="O277" i="4" s="1"/>
  <c r="M273" i="4"/>
  <c r="O273" i="4" s="1"/>
  <c r="M112" i="4"/>
  <c r="M71" i="4"/>
  <c r="O71" i="4" s="1"/>
  <c r="M266" i="4"/>
  <c r="O266" i="4" s="1"/>
  <c r="N135" i="5" l="1"/>
  <c r="M135" i="5"/>
  <c r="L135" i="5"/>
  <c r="O135" i="5"/>
  <c r="J304" i="4"/>
  <c r="Q89" i="4"/>
  <c r="R89" i="4" s="1"/>
  <c r="M251" i="4"/>
  <c r="O251" i="4" s="1"/>
  <c r="M265" i="4"/>
  <c r="O265" i="4" s="1"/>
  <c r="Q243" i="4"/>
  <c r="R243" i="4" s="1"/>
  <c r="M259" i="4"/>
  <c r="O259" i="4" s="1"/>
  <c r="Q248" i="4"/>
  <c r="R248" i="4" s="1"/>
  <c r="Q167" i="4"/>
  <c r="R167" i="4" s="1"/>
  <c r="Q252" i="4"/>
  <c r="M145" i="4"/>
  <c r="O145" i="4" s="1"/>
  <c r="M148" i="4"/>
  <c r="O148" i="4" s="1"/>
  <c r="M44" i="4"/>
  <c r="O44" i="4" s="1"/>
  <c r="M283" i="4"/>
  <c r="O283" i="4" s="1"/>
  <c r="Q250" i="4"/>
  <c r="R250" i="4" s="1"/>
  <c r="M48" i="4"/>
  <c r="O48" i="4" s="1"/>
  <c r="Q191" i="4"/>
  <c r="R191" i="4" s="1"/>
  <c r="Q157" i="4"/>
  <c r="R157" i="4" s="1"/>
  <c r="M104" i="4"/>
  <c r="O104" i="4" s="1"/>
  <c r="M96" i="4"/>
  <c r="O96" i="4" s="1"/>
  <c r="M293" i="4"/>
  <c r="Q24" i="4"/>
  <c r="R24" i="4" s="1"/>
  <c r="Q293" i="4"/>
  <c r="R293" i="4" s="1"/>
  <c r="Q238" i="4"/>
  <c r="R238" i="4" s="1"/>
  <c r="M238" i="4"/>
  <c r="O238" i="4" s="1"/>
  <c r="M38" i="4"/>
  <c r="O38" i="4" s="1"/>
  <c r="M36" i="4"/>
  <c r="O36" i="4" s="1"/>
  <c r="M54" i="4"/>
  <c r="O54" i="4" s="1"/>
  <c r="M55" i="4"/>
  <c r="O55" i="4" s="1"/>
  <c r="M295" i="4"/>
  <c r="O295" i="4" s="1"/>
  <c r="M19" i="4" l="1"/>
  <c r="O19" i="4" s="1"/>
  <c r="M18" i="4"/>
  <c r="O18" i="4" s="1"/>
  <c r="M17" i="4"/>
  <c r="M12" i="4"/>
  <c r="O12" i="4" s="1"/>
  <c r="M13" i="4"/>
  <c r="O13" i="4" s="1"/>
  <c r="Q10" i="4"/>
  <c r="R10" i="4" s="1"/>
  <c r="M9" i="4"/>
  <c r="O9" i="4" s="1"/>
  <c r="M10" i="4"/>
  <c r="O10" i="4" s="1"/>
  <c r="M275" i="4"/>
  <c r="O275" i="4" s="1"/>
  <c r="M270" i="4"/>
  <c r="O270" i="4" s="1"/>
  <c r="M261" i="4"/>
  <c r="O261" i="4" s="1"/>
  <c r="M235" i="4"/>
  <c r="O235" i="4" s="1"/>
  <c r="O293" i="4"/>
  <c r="M244" i="4"/>
  <c r="O244" i="4" s="1"/>
  <c r="Q136" i="4"/>
  <c r="R136" i="4" s="1"/>
  <c r="Q33" i="4"/>
  <c r="R33" i="4" s="1"/>
  <c r="Q165" i="4"/>
  <c r="R165" i="4" s="1"/>
  <c r="M165" i="4"/>
  <c r="O165" i="4" s="1"/>
  <c r="M233" i="4"/>
  <c r="O233" i="4" s="1"/>
  <c r="M184" i="4"/>
  <c r="O184" i="4" s="1"/>
  <c r="Q155" i="4"/>
  <c r="R155" i="4" s="1"/>
  <c r="Q150" i="4"/>
  <c r="R150" i="4" s="1"/>
  <c r="M172" i="4"/>
  <c r="O172" i="4" s="1"/>
  <c r="Q232" i="4"/>
  <c r="R232" i="4" s="1"/>
  <c r="M186" i="4"/>
  <c r="O186" i="4" s="1"/>
  <c r="M151" i="4"/>
  <c r="O151" i="4" s="1"/>
  <c r="M193" i="4"/>
  <c r="O193" i="4" s="1"/>
  <c r="Q84" i="4"/>
  <c r="R84" i="4" s="1"/>
  <c r="M230" i="4"/>
  <c r="O230" i="4" s="1"/>
  <c r="M35" i="4"/>
  <c r="O35" i="4" s="1"/>
  <c r="Q203" i="4"/>
  <c r="R203" i="4" s="1"/>
  <c r="M171" i="4"/>
  <c r="O171" i="4" s="1"/>
  <c r="M11" i="4"/>
  <c r="O11" i="4" s="1"/>
  <c r="Q176" i="4"/>
  <c r="R176" i="4" s="1"/>
  <c r="Q91" i="4"/>
  <c r="R91" i="4" s="1"/>
  <c r="M202" i="4"/>
  <c r="O202" i="4" s="1"/>
  <c r="Q11" i="4"/>
  <c r="R11" i="4" s="1"/>
  <c r="Q109" i="4"/>
  <c r="R109" i="4" s="1"/>
  <c r="M203" i="4"/>
  <c r="O203" i="4" s="1"/>
  <c r="M62" i="4"/>
  <c r="O62" i="4" s="1"/>
  <c r="M28" i="4"/>
  <c r="O28" i="4" s="1"/>
  <c r="Q83" i="4"/>
  <c r="R83" i="4" s="1"/>
  <c r="Q114" i="4"/>
  <c r="R114" i="4" s="1"/>
  <c r="M25" i="4"/>
  <c r="O25" i="4" s="1"/>
  <c r="M159" i="4"/>
  <c r="O159" i="4" s="1"/>
  <c r="M260" i="4"/>
  <c r="O260" i="4" s="1"/>
  <c r="Q287" i="4"/>
  <c r="R287" i="4" s="1"/>
  <c r="Q241" i="4"/>
  <c r="R241" i="4" s="1"/>
  <c r="M41" i="4"/>
  <c r="O41" i="4" s="1"/>
  <c r="M178" i="4"/>
  <c r="O178" i="4" s="1"/>
  <c r="R252" i="4"/>
  <c r="M249" i="4"/>
  <c r="O249" i="4" s="1"/>
  <c r="M274" i="4"/>
  <c r="O274" i="4" s="1"/>
  <c r="M163" i="4"/>
  <c r="O163" i="4" s="1"/>
  <c r="Q119" i="4"/>
  <c r="R119" i="4" s="1"/>
  <c r="Q194" i="4"/>
  <c r="R194" i="4" s="1"/>
  <c r="Q174" i="4"/>
  <c r="R174" i="4" s="1"/>
  <c r="M51" i="4"/>
  <c r="O51" i="4" s="1"/>
  <c r="M29" i="4"/>
  <c r="O29" i="4" s="1"/>
  <c r="M27" i="4"/>
  <c r="O27" i="4" s="1"/>
  <c r="M137" i="4" l="1"/>
  <c r="O137" i="4" s="1"/>
  <c r="M181" i="4"/>
  <c r="O181" i="4" s="1"/>
  <c r="M242" i="4"/>
  <c r="O242" i="4" s="1"/>
  <c r="Q188" i="4"/>
  <c r="R188" i="4" s="1"/>
  <c r="Q142" i="4"/>
  <c r="R142" i="4" s="1"/>
  <c r="Q72" i="4"/>
  <c r="R72" i="4" s="1"/>
  <c r="M168" i="4"/>
  <c r="M263" i="4"/>
  <c r="O263" i="4" s="1"/>
  <c r="M292" i="4"/>
  <c r="O292" i="4" s="1"/>
  <c r="Q279" i="4"/>
  <c r="R279" i="4" s="1"/>
  <c r="M162" i="4"/>
  <c r="O162" i="4" s="1"/>
  <c r="M56" i="4"/>
  <c r="O56" i="4" s="1"/>
  <c r="M40" i="4"/>
  <c r="O40" i="4" s="1"/>
  <c r="M256" i="4"/>
  <c r="O256" i="4" s="1"/>
  <c r="M281" i="4"/>
  <c r="O281" i="4" s="1"/>
  <c r="M287" i="4"/>
  <c r="O287" i="4" s="1"/>
  <c r="Q113" i="4"/>
  <c r="R113" i="4" s="1"/>
  <c r="E303" i="4"/>
  <c r="M218" i="4"/>
  <c r="O218" i="4" s="1"/>
  <c r="M101" i="4"/>
  <c r="O101" i="4" s="1"/>
  <c r="M140" i="4"/>
  <c r="O140" i="4" s="1"/>
  <c r="Q138" i="4"/>
  <c r="R138" i="4" s="1"/>
  <c r="M138" i="4"/>
  <c r="M217" i="4"/>
  <c r="O217" i="4" s="1"/>
  <c r="M291" i="4"/>
  <c r="O291" i="4" s="1"/>
  <c r="M39" i="4"/>
  <c r="O39" i="4" s="1"/>
  <c r="Q98" i="4"/>
  <c r="R98" i="4" s="1"/>
  <c r="Q135" i="4"/>
  <c r="R135" i="4" s="1"/>
  <c r="Q201" i="4"/>
  <c r="R201" i="4" s="1"/>
  <c r="M90" i="4"/>
  <c r="O90" i="4" s="1"/>
  <c r="M31" i="4"/>
  <c r="O31" i="4" s="1"/>
  <c r="Q173" i="4"/>
  <c r="R173" i="4" s="1"/>
  <c r="M173" i="4"/>
  <c r="O173" i="4" s="1"/>
  <c r="M43" i="4"/>
  <c r="O43" i="4" s="1"/>
  <c r="M119" i="4"/>
  <c r="O119" i="4" s="1"/>
  <c r="M111" i="4"/>
  <c r="O111" i="4" s="1"/>
  <c r="M241" i="4"/>
  <c r="O241" i="4" s="1"/>
  <c r="Q151" i="4"/>
  <c r="R151" i="4" s="1"/>
  <c r="Q229" i="4"/>
  <c r="R229" i="4" s="1"/>
  <c r="M166" i="4"/>
  <c r="O166" i="4" s="1"/>
  <c r="Q127" i="4"/>
  <c r="R127" i="4" s="1"/>
  <c r="M127" i="4"/>
  <c r="M125" i="4"/>
  <c r="O125" i="4" s="1"/>
  <c r="M228" i="4"/>
  <c r="O228" i="4" s="1"/>
  <c r="M226" i="4"/>
  <c r="M286" i="4"/>
  <c r="O286" i="4" s="1"/>
  <c r="M88" i="4"/>
  <c r="O88" i="4" s="1"/>
  <c r="M69" i="4"/>
  <c r="O69" i="4" s="1"/>
  <c r="O160" i="4"/>
  <c r="M258" i="4"/>
  <c r="O258" i="4" s="1"/>
  <c r="M106" i="4"/>
  <c r="O106" i="4" s="1"/>
  <c r="M68" i="4"/>
  <c r="M229" i="4"/>
  <c r="O229" i="4" s="1"/>
  <c r="M8" i="4"/>
  <c r="O8" i="4" s="1"/>
  <c r="Q225" i="4"/>
  <c r="R225" i="4" s="1"/>
  <c r="M60" i="4"/>
  <c r="O60" i="4" s="1"/>
  <c r="M234" i="4"/>
  <c r="O234" i="4" s="1"/>
  <c r="M191" i="4"/>
  <c r="O191" i="4" s="1"/>
  <c r="M59" i="4"/>
  <c r="O59" i="4" s="1"/>
  <c r="M26" i="4"/>
  <c r="O26" i="4" s="1"/>
  <c r="M247" i="4"/>
  <c r="O247" i="4" s="1"/>
  <c r="M190" i="4"/>
  <c r="O190" i="4" s="1"/>
  <c r="Q290" i="4"/>
  <c r="R290" i="4" s="1"/>
  <c r="Q126" i="4"/>
  <c r="R126" i="4" s="1"/>
  <c r="Q73" i="4"/>
  <c r="R73" i="4" s="1"/>
  <c r="M46" i="4"/>
  <c r="O46" i="4" s="1"/>
  <c r="M282" i="4"/>
  <c r="O282" i="4" s="1"/>
  <c r="M79" i="4"/>
  <c r="O79" i="4" s="1"/>
  <c r="M94" i="4"/>
  <c r="O94" i="4" s="1"/>
  <c r="Q213" i="4"/>
  <c r="R213" i="4" s="1"/>
  <c r="Q131" i="4"/>
  <c r="R131" i="4" s="1"/>
  <c r="R26" i="4"/>
  <c r="M58" i="4"/>
  <c r="O58" i="4" s="1"/>
  <c r="M136" i="4"/>
  <c r="O136" i="4" s="1"/>
  <c r="M52" i="4"/>
  <c r="O52" i="4" s="1"/>
  <c r="Q212" i="4"/>
  <c r="R212" i="4" s="1"/>
  <c r="R291" i="4"/>
  <c r="E302" i="4"/>
  <c r="M87" i="4"/>
  <c r="O87" i="4" s="1"/>
  <c r="M180" i="4"/>
  <c r="O180" i="4" s="1"/>
  <c r="M149" i="4"/>
  <c r="O149" i="4" s="1"/>
  <c r="M100" i="4"/>
  <c r="O100" i="4" s="1"/>
  <c r="M257" i="4"/>
  <c r="O257" i="4" s="1"/>
  <c r="M93" i="4"/>
  <c r="O93" i="4" s="1"/>
  <c r="Q102" i="4"/>
  <c r="R102" i="4" s="1"/>
  <c r="M102" i="4"/>
  <c r="O102" i="4" s="1"/>
  <c r="M279" i="4"/>
  <c r="O279" i="4" s="1"/>
  <c r="M196" i="4"/>
  <c r="O196" i="4" s="1"/>
  <c r="Q75" i="4"/>
  <c r="R75" i="4" s="1"/>
  <c r="M82" i="4"/>
  <c r="O82" i="4" s="1"/>
  <c r="M76" i="4"/>
  <c r="O76" i="4" s="1"/>
  <c r="M195" i="4"/>
  <c r="O195" i="4" s="1"/>
  <c r="M34" i="4"/>
  <c r="O34" i="4" s="1"/>
  <c r="M42" i="4"/>
  <c r="O42" i="4" s="1"/>
  <c r="Q130" i="4"/>
  <c r="R130" i="4" s="1"/>
  <c r="M66" i="4"/>
  <c r="O66" i="4" s="1"/>
  <c r="M15" i="4"/>
  <c r="O15" i="4" s="1"/>
  <c r="M197" i="4"/>
  <c r="M22" i="4"/>
  <c r="O22" i="4" s="1"/>
  <c r="M134" i="4"/>
  <c r="O134" i="4" s="1"/>
  <c r="Q214" i="4"/>
  <c r="R214" i="4" s="1"/>
  <c r="Q199" i="4"/>
  <c r="R199" i="4" s="1"/>
  <c r="Q117" i="4"/>
  <c r="R117" i="4" s="1"/>
  <c r="Q133" i="4"/>
  <c r="R133" i="4" s="1"/>
  <c r="M65" i="4"/>
  <c r="O65" i="4" s="1"/>
  <c r="M219" i="4"/>
  <c r="O219" i="4" s="1"/>
  <c r="E304" i="4" l="1"/>
  <c r="O168" i="4"/>
  <c r="M170" i="4"/>
  <c r="O170" i="4" s="1"/>
  <c r="M161" i="4"/>
  <c r="O161" i="4" s="1"/>
  <c r="M99" i="4"/>
  <c r="O99" i="4" s="1"/>
  <c r="M53" i="4"/>
  <c r="O53" i="4" s="1"/>
  <c r="M204" i="4"/>
  <c r="O204" i="4" s="1"/>
  <c r="M245" i="4"/>
  <c r="O245" i="4" s="1"/>
  <c r="M16" i="4"/>
  <c r="O16" i="4" s="1"/>
  <c r="M74" i="4"/>
  <c r="O74" i="4" s="1"/>
  <c r="M97" i="4"/>
  <c r="O97" i="4" s="1"/>
  <c r="M122" i="4"/>
  <c r="O122" i="4" s="1"/>
  <c r="M50" i="4" l="1"/>
  <c r="O50" i="4" s="1"/>
  <c r="M276" i="4" l="1"/>
  <c r="O276" i="4" s="1"/>
  <c r="M47" i="4"/>
  <c r="O47" i="4" s="1"/>
  <c r="M84" i="4"/>
  <c r="O84" i="4" s="1"/>
  <c r="M246" i="4"/>
  <c r="O246" i="4" s="1"/>
  <c r="M290" i="4"/>
  <c r="O290" i="4" s="1"/>
  <c r="Q45" i="4" l="1"/>
  <c r="R45" i="4" s="1"/>
  <c r="M89" i="4"/>
  <c r="O89" i="4" s="1"/>
  <c r="M113" i="4"/>
  <c r="O113" i="4" s="1"/>
  <c r="M85" i="4"/>
  <c r="O85" i="4" s="1"/>
  <c r="M37" i="4"/>
  <c r="O37" i="4" s="1"/>
  <c r="M132" i="4"/>
  <c r="O132" i="4" s="1"/>
  <c r="M115" i="4"/>
  <c r="O115" i="4" s="1"/>
  <c r="M7" i="4"/>
  <c r="O7" i="4" s="1"/>
  <c r="M77" i="4"/>
  <c r="O77" i="4" s="1"/>
  <c r="M81" i="4"/>
  <c r="O81" i="4" s="1"/>
  <c r="M208" i="4"/>
  <c r="M212" i="4"/>
  <c r="O212" i="4" s="1"/>
  <c r="M124" i="4"/>
  <c r="O124" i="4" s="1"/>
  <c r="M189" i="4"/>
  <c r="O189" i="4" s="1"/>
  <c r="Q200" i="4"/>
  <c r="R200" i="4" s="1"/>
  <c r="M200" i="4"/>
  <c r="O200" i="4" s="1"/>
  <c r="Q226" i="4"/>
  <c r="R226" i="4" s="1"/>
  <c r="Q211" i="4"/>
  <c r="R211" i="4" s="1"/>
  <c r="Q164" i="4"/>
  <c r="R164" i="4" s="1"/>
  <c r="Q190" i="4"/>
  <c r="R190" i="4" s="1"/>
  <c r="Q205" i="4"/>
  <c r="R205" i="4" s="1"/>
  <c r="Q206" i="4"/>
  <c r="R206" i="4" s="1"/>
  <c r="Q63" i="4"/>
  <c r="R63" i="4" s="1"/>
  <c r="Q107" i="4"/>
  <c r="R107" i="4" s="1"/>
  <c r="Q125" i="4"/>
  <c r="R125" i="4" s="1"/>
  <c r="M223" i="4"/>
  <c r="O223" i="4" s="1"/>
  <c r="M221" i="4"/>
  <c r="O221" i="4" s="1"/>
  <c r="O226" i="4"/>
  <c r="M207" i="4"/>
  <c r="O207" i="4" s="1"/>
  <c r="M209" i="4"/>
  <c r="O209" i="4" s="1"/>
  <c r="M210" i="4"/>
  <c r="O210" i="4" s="1"/>
  <c r="M211" i="4"/>
  <c r="O211" i="4" s="1"/>
  <c r="M239" i="4"/>
  <c r="O239" i="4" s="1"/>
  <c r="M237" i="4"/>
  <c r="O237" i="4" s="1"/>
  <c r="M188" i="4"/>
  <c r="O188" i="4" s="1"/>
  <c r="M144" i="4"/>
  <c r="O144" i="4" s="1"/>
  <c r="M164" i="4"/>
  <c r="O164" i="4" s="1"/>
  <c r="M156" i="4"/>
  <c r="O156" i="4" s="1"/>
  <c r="M198" i="4"/>
  <c r="O198" i="4" s="1"/>
  <c r="M205" i="4"/>
  <c r="O205" i="4" s="1"/>
  <c r="M194" i="4"/>
  <c r="O194" i="4" s="1"/>
  <c r="M206" i="4"/>
  <c r="O206" i="4" s="1"/>
  <c r="M64" i="4"/>
  <c r="O64" i="4" s="1"/>
  <c r="M61" i="4"/>
  <c r="O61" i="4" s="1"/>
  <c r="M86" i="4"/>
  <c r="O86" i="4" s="1"/>
  <c r="M70" i="4"/>
  <c r="O70" i="4" s="1"/>
  <c r="M67" i="4"/>
  <c r="O67" i="4" s="1"/>
  <c r="M72" i="4"/>
  <c r="O72" i="4" s="1"/>
  <c r="M103" i="4"/>
  <c r="O103" i="4" s="1"/>
  <c r="M63" i="4"/>
  <c r="O63" i="4" s="1"/>
  <c r="M78" i="4"/>
  <c r="O78" i="4" s="1"/>
  <c r="M107" i="4"/>
  <c r="O107" i="4" s="1"/>
  <c r="M116" i="4"/>
  <c r="O116" i="4" s="1"/>
  <c r="M123" i="4"/>
  <c r="O123" i="4" s="1"/>
  <c r="M110" i="4"/>
  <c r="O110" i="4" s="1"/>
  <c r="M126" i="4"/>
  <c r="O126" i="4" s="1"/>
  <c r="M141" i="4"/>
  <c r="O141" i="4" s="1"/>
  <c r="M139" i="4"/>
  <c r="O139" i="4" s="1"/>
  <c r="O127" i="4"/>
  <c r="M5" i="4"/>
  <c r="O5" i="4" s="1"/>
  <c r="M14" i="4"/>
  <c r="O14" i="4" s="1"/>
  <c r="M32" i="4"/>
  <c r="M20" i="4"/>
  <c r="O20" i="4" s="1"/>
  <c r="M21" i="4"/>
  <c r="O21" i="4" s="1"/>
  <c r="M23" i="4"/>
  <c r="O23" i="4" s="1"/>
  <c r="M6" i="4"/>
  <c r="O6" i="4" s="1"/>
  <c r="M30" i="4"/>
  <c r="O30" i="4" s="1"/>
  <c r="M57" i="4"/>
  <c r="O57" i="4" s="1"/>
</calcChain>
</file>

<file path=xl/sharedStrings.xml><?xml version="1.0" encoding="utf-8"?>
<sst xmlns="http://schemas.openxmlformats.org/spreadsheetml/2006/main" count="4125" uniqueCount="731">
  <si>
    <t xml:space="preserve">License  Holder </t>
  </si>
  <si>
    <t>Company's Country</t>
  </si>
  <si>
    <t>Purchaser Entity / Country</t>
  </si>
  <si>
    <t xml:space="preserve">Purchaser's country Economic  Status </t>
  </si>
  <si>
    <t xml:space="preserve">Purchaser's Country Income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</si>
  <si>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</si>
  <si>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</si>
  <si>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</si>
  <si>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</si>
  <si>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</si>
  <si>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</si>
  <si>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</si>
  <si>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</si>
  <si>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</si>
  <si>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</si>
  <si>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 xml:space="preserve">Limited Regulatory Approval </t>
  </si>
  <si>
    <t xml:space="preserve">Full Regulatory Approval </t>
  </si>
  <si>
    <t>Agreement status</t>
  </si>
  <si>
    <t xml:space="preserve"> Source_1</t>
  </si>
  <si>
    <t xml:space="preserve"> Source_2</t>
  </si>
  <si>
    <t>Source_3</t>
  </si>
  <si>
    <t>Source_4</t>
  </si>
  <si>
    <t>Source 5</t>
  </si>
  <si>
    <t>Oxford-AstraZeneca _AZD1222</t>
  </si>
  <si>
    <t>SII</t>
  </si>
  <si>
    <t>UK</t>
  </si>
  <si>
    <t>Argentina</t>
  </si>
  <si>
    <t xml:space="preserve">Upper middle income </t>
  </si>
  <si>
    <t>LMIC</t>
  </si>
  <si>
    <t>2</t>
  </si>
  <si>
    <t>Confirmed agreement</t>
  </si>
  <si>
    <t>Source</t>
  </si>
  <si>
    <t xml:space="preserve">Limited regulatory approval added </t>
  </si>
  <si>
    <t>AZ</t>
  </si>
  <si>
    <t>Australia</t>
  </si>
  <si>
    <t xml:space="preserve">High income </t>
  </si>
  <si>
    <t>HIC</t>
  </si>
  <si>
    <t xml:space="preserve">Source </t>
  </si>
  <si>
    <t>Bangladesh</t>
  </si>
  <si>
    <t>Lower middle income</t>
  </si>
  <si>
    <t xml:space="preserve">Bolivia </t>
  </si>
  <si>
    <t xml:space="preserve">Lower middle income </t>
  </si>
  <si>
    <t xml:space="preserve">LMIC </t>
  </si>
  <si>
    <t>Brazil</t>
  </si>
  <si>
    <t>Upper middle income</t>
  </si>
  <si>
    <t>Cambodia</t>
  </si>
  <si>
    <t xml:space="preserve">Confirmed agreement </t>
  </si>
  <si>
    <t>Canada</t>
  </si>
  <si>
    <t xml:space="preserve">Chile </t>
  </si>
  <si>
    <t xml:space="preserve">HIC </t>
  </si>
  <si>
    <t xml:space="preserve">UK </t>
  </si>
  <si>
    <t xml:space="preserve">Colombia </t>
  </si>
  <si>
    <t xml:space="preserve">Costa Rica </t>
  </si>
  <si>
    <t>COVAX</t>
  </si>
  <si>
    <t>Global Entity</t>
  </si>
  <si>
    <t>Confirmed agreement, the second 1M doses are a donation from Sweden</t>
  </si>
  <si>
    <t>Dominican Republic</t>
  </si>
  <si>
    <t xml:space="preserve">Ecuador </t>
  </si>
  <si>
    <t>Egypt</t>
  </si>
  <si>
    <t>El Salvador</t>
  </si>
  <si>
    <t>removed the 100000000 declined optioned doses</t>
  </si>
  <si>
    <t xml:space="preserve">EU </t>
  </si>
  <si>
    <t>Honduras</t>
  </si>
  <si>
    <t>confirmed and potential doses amount updated</t>
  </si>
  <si>
    <t>India</t>
  </si>
  <si>
    <t>Indonesia</t>
  </si>
  <si>
    <t>Iraq</t>
  </si>
  <si>
    <t xml:space="preserve">Israel </t>
  </si>
  <si>
    <t>High income</t>
  </si>
  <si>
    <t>Japan</t>
  </si>
  <si>
    <t xml:space="preserve">Kuwait </t>
  </si>
  <si>
    <t xml:space="preserve">High Income </t>
  </si>
  <si>
    <t xml:space="preserve">AZ </t>
  </si>
  <si>
    <t xml:space="preserve">Latin America w/o Brazil </t>
  </si>
  <si>
    <t xml:space="preserve">new deal added </t>
  </si>
  <si>
    <t>Lebanon</t>
  </si>
  <si>
    <t xml:space="preserve">Under negotiation </t>
  </si>
  <si>
    <t xml:space="preserve">Malaysia </t>
  </si>
  <si>
    <t>Confirmed agreement; also includes manufacturing info</t>
  </si>
  <si>
    <t>Mauritius</t>
  </si>
  <si>
    <t>Approved, unknown date</t>
  </si>
  <si>
    <t xml:space="preserve">Mexico </t>
  </si>
  <si>
    <t xml:space="preserve">Morocco </t>
  </si>
  <si>
    <t>Myanmar</t>
  </si>
  <si>
    <t>Nepal</t>
  </si>
  <si>
    <t>New Zealand</t>
  </si>
  <si>
    <t xml:space="preserve">Palestine </t>
  </si>
  <si>
    <t xml:space="preserve">Panama </t>
  </si>
  <si>
    <t xml:space="preserve">Peru </t>
  </si>
  <si>
    <t>Philippines</t>
  </si>
  <si>
    <t>Saudi Arabia</t>
  </si>
  <si>
    <t>some doses cancelled</t>
  </si>
  <si>
    <t xml:space="preserve">South Africa </t>
  </si>
  <si>
    <t>Canceled agreement</t>
  </si>
  <si>
    <t>SK Bioscience</t>
  </si>
  <si>
    <t xml:space="preserve">South Korea </t>
  </si>
  <si>
    <t>Sri Lanka</t>
  </si>
  <si>
    <t xml:space="preserve">Donated from India </t>
  </si>
  <si>
    <t xml:space="preserve">Taiwan </t>
  </si>
  <si>
    <t xml:space="preserve">Thailand </t>
  </si>
  <si>
    <t>Ukraine</t>
  </si>
  <si>
    <t>Confirmed agreement; 1.2M provided as a gift from Poland</t>
  </si>
  <si>
    <t>USA</t>
  </si>
  <si>
    <t xml:space="preserve">Vietnam </t>
  </si>
  <si>
    <t>Pfizer-BioNTech_BNT162</t>
  </si>
  <si>
    <t xml:space="preserve">USA/Germany </t>
  </si>
  <si>
    <t xml:space="preserve">African Union </t>
  </si>
  <si>
    <t xml:space="preserve">Low income </t>
  </si>
  <si>
    <t xml:space="preserve">Albania </t>
  </si>
  <si>
    <t xml:space="preserve">additional deal added </t>
  </si>
  <si>
    <t xml:space="preserve">additional confirmed deal </t>
  </si>
  <si>
    <t xml:space="preserve">Brazil </t>
  </si>
  <si>
    <t>Chile</t>
  </si>
  <si>
    <t xml:space="preserve">China </t>
  </si>
  <si>
    <t>additional potential deal</t>
  </si>
  <si>
    <t xml:space="preserve">COVAX </t>
  </si>
  <si>
    <t xml:space="preserve">Global Entity </t>
  </si>
  <si>
    <t>new deal</t>
  </si>
  <si>
    <t xml:space="preserve">Lower Middle Income </t>
  </si>
  <si>
    <t>potential deal confirmed</t>
  </si>
  <si>
    <t xml:space="preserve">Germany </t>
  </si>
  <si>
    <t xml:space="preserve">Hong Kong </t>
  </si>
  <si>
    <t xml:space="preserve">Indonesia </t>
  </si>
  <si>
    <t>Jordan</t>
  </si>
  <si>
    <t xml:space="preserve">Kazakhstan </t>
  </si>
  <si>
    <t xml:space="preserve">Confirmed agreement, unknown amount </t>
  </si>
  <si>
    <t xml:space="preserve">Lebanon </t>
  </si>
  <si>
    <t>Macao</t>
  </si>
  <si>
    <t>Under negotiation</t>
  </si>
  <si>
    <t xml:space="preserve">North Macedonia </t>
  </si>
  <si>
    <t>Oman</t>
  </si>
  <si>
    <t>Peru</t>
  </si>
  <si>
    <t xml:space="preserve">Qatar </t>
  </si>
  <si>
    <t xml:space="preserve">Saudi Arabia </t>
  </si>
  <si>
    <t xml:space="preserve">Serbia </t>
  </si>
  <si>
    <t xml:space="preserve">Singapore </t>
  </si>
  <si>
    <t>Switzerland</t>
  </si>
  <si>
    <t>Tunisia</t>
  </si>
  <si>
    <t xml:space="preserve">Turkey </t>
  </si>
  <si>
    <t>additional deal</t>
  </si>
  <si>
    <t xml:space="preserve">Approved, unknown date </t>
  </si>
  <si>
    <t xml:space="preserve">United Arab Emirates </t>
  </si>
  <si>
    <t>Uruguay</t>
  </si>
  <si>
    <t>Moderna_mRNA-1273</t>
  </si>
  <si>
    <t>Botswana</t>
  </si>
  <si>
    <t xml:space="preserve">Under negotiation, donation of 5K doses from Israel </t>
  </si>
  <si>
    <t>additional 7M optional doses</t>
  </si>
  <si>
    <t>Novavax_NVX-CoV2373</t>
  </si>
  <si>
    <t>Novavax</t>
  </si>
  <si>
    <t>updated doses and confirmed deal</t>
  </si>
  <si>
    <t xml:space="preserve">USA </t>
  </si>
  <si>
    <t xml:space="preserve">Potential reserve for India </t>
  </si>
  <si>
    <t>South Korea</t>
  </si>
  <si>
    <t>Confirmed agreement; includes US military deal</t>
  </si>
  <si>
    <t>new potential deal</t>
  </si>
  <si>
    <t>Gamaleya Research Institute_Sputnik V</t>
  </si>
  <si>
    <t>Russia</t>
  </si>
  <si>
    <t xml:space="preserve">Algeria </t>
  </si>
  <si>
    <t>Armenia</t>
  </si>
  <si>
    <t>Azerbaijan</t>
  </si>
  <si>
    <t>In discussion</t>
  </si>
  <si>
    <t>new potential deal &amp; regulatory approval</t>
  </si>
  <si>
    <t xml:space="preserve">Belarus </t>
  </si>
  <si>
    <t>Bolivia</t>
  </si>
  <si>
    <t>Bosnia</t>
  </si>
  <si>
    <t xml:space="preserve">Confirmed gov't purchase, Bahi State and Sao Paulo purchase under negotiation </t>
  </si>
  <si>
    <t xml:space="preserve">under negotiation </t>
  </si>
  <si>
    <t>Croatia</t>
  </si>
  <si>
    <t>Under negotiation, unknown amount</t>
  </si>
  <si>
    <t>Cyprus</t>
  </si>
  <si>
    <t> </t>
  </si>
  <si>
    <t>deal confirmed</t>
  </si>
  <si>
    <t>Guatemala</t>
  </si>
  <si>
    <t>Hungary</t>
  </si>
  <si>
    <t xml:space="preserve">India </t>
  </si>
  <si>
    <t>Iran</t>
  </si>
  <si>
    <t>Kazakhstan</t>
  </si>
  <si>
    <t>Mongolia</t>
  </si>
  <si>
    <t xml:space="preserve">Nepal </t>
  </si>
  <si>
    <t>North Macedonia</t>
  </si>
  <si>
    <t>Pakistan</t>
  </si>
  <si>
    <t>Under negotiation for the 100M, the 10,000 initial doses were provided as a gift</t>
  </si>
  <si>
    <t xml:space="preserve">Letter of intent signed </t>
  </si>
  <si>
    <t xml:space="preserve">Paraguay </t>
  </si>
  <si>
    <t>10M confirmed deal</t>
  </si>
  <si>
    <t xml:space="preserve">Russia </t>
  </si>
  <si>
    <t xml:space="preserve">Domestic purchase, unknown amount </t>
  </si>
  <si>
    <t>San Marino</t>
  </si>
  <si>
    <t>Slovakia</t>
  </si>
  <si>
    <t>South Africa</t>
  </si>
  <si>
    <t xml:space="preserve">potential dose amount added </t>
  </si>
  <si>
    <t xml:space="preserve">Syria </t>
  </si>
  <si>
    <t xml:space="preserve">Unknown amount, donation from Israel as part of a prisoner swap </t>
  </si>
  <si>
    <t xml:space="preserve">Tunisia </t>
  </si>
  <si>
    <t xml:space="preserve">New deal added </t>
  </si>
  <si>
    <t>Turkey</t>
  </si>
  <si>
    <t xml:space="preserve">Uzbekistan </t>
  </si>
  <si>
    <t>Venezuela</t>
  </si>
  <si>
    <t>Vietnam</t>
  </si>
  <si>
    <t>Janssen (J&amp;J)_Ad26.COV2.S</t>
  </si>
  <si>
    <t xml:space="preserve">Belgium </t>
  </si>
  <si>
    <t>1</t>
  </si>
  <si>
    <t>declined 200M optioned doses</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</si>
  <si>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</si>
  <si>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</si>
  <si>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</si>
  <si>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</si>
  <si>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</si>
  <si>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</si>
  <si>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</si>
  <si>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</si>
  <si>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</si>
  <si>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</si>
  <si>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</si>
  <si>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</si>
  <si>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</si>
  <si>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additional deal &amp; updated previous deal doses</t>
  </si>
  <si>
    <t xml:space="preserve">Confirmed agreement, 800,000 doses to be donated to Mauritius, Philippines and Myanmar as a goodwill </t>
  </si>
  <si>
    <t xml:space="preserve">potential doses updated to confirmed </t>
  </si>
  <si>
    <t xml:space="preserve">Sinovac_Coronavac </t>
  </si>
  <si>
    <t>China</t>
  </si>
  <si>
    <t>Benin</t>
  </si>
  <si>
    <t>Confirmed agreement, 100K donated &amp; 103K purchased</t>
  </si>
  <si>
    <t>Colombia</t>
  </si>
  <si>
    <t>Confirmed agreement, 20,000 donation from Chile</t>
  </si>
  <si>
    <t>Under negotiation; manufacturing up to 80 mil. locally</t>
  </si>
  <si>
    <t>Confirmed agreement, 2M purchase 150,000 donation from China</t>
  </si>
  <si>
    <t>Hong Kong</t>
  </si>
  <si>
    <t>Sinovac_Coronavac</t>
  </si>
  <si>
    <t>Moldova</t>
  </si>
  <si>
    <t>updated doses based on new information</t>
  </si>
  <si>
    <t xml:space="preserve">Pakistan </t>
  </si>
  <si>
    <t xml:space="preserve">Confirmed agreement, 100K purchased by the private sector </t>
  </si>
  <si>
    <t xml:space="preserve">Ukraine </t>
  </si>
  <si>
    <t xml:space="preserve">Uruguay </t>
  </si>
  <si>
    <t>Zimbabwe</t>
  </si>
  <si>
    <t>Sinopharm</t>
  </si>
  <si>
    <t>Bahrain</t>
  </si>
  <si>
    <t xml:space="preserve">Potential dose amount added </t>
  </si>
  <si>
    <t> 40,000,000</t>
  </si>
  <si>
    <t>under negotiation</t>
  </si>
  <si>
    <t>Confirmed agreement; purchased 400K doses &amp; received 100K as a gift</t>
  </si>
  <si>
    <t xml:space="preserve">Sinopharm </t>
  </si>
  <si>
    <t xml:space="preserve">Hungary </t>
  </si>
  <si>
    <t>Donation</t>
  </si>
  <si>
    <t xml:space="preserve">Confirmed agreement, 2M purchased, 50K donation </t>
  </si>
  <si>
    <t xml:space="preserve">Will be sold in the private sector </t>
  </si>
  <si>
    <t>Maldives</t>
  </si>
  <si>
    <t>Doses updated</t>
  </si>
  <si>
    <t>Morocco</t>
  </si>
  <si>
    <t>Donation from China</t>
  </si>
  <si>
    <t xml:space="preserve">Confirmed doses amount updated </t>
  </si>
  <si>
    <t>Purchased 1 million; waiting to confirm a 4 million from Cansino and Sinopharm combined</t>
  </si>
  <si>
    <t>Agreement would be signed episodically</t>
  </si>
  <si>
    <t>Senegal</t>
  </si>
  <si>
    <t xml:space="preserve">lower middle income </t>
  </si>
  <si>
    <t>Serbia</t>
  </si>
  <si>
    <t>Somalia</t>
  </si>
  <si>
    <t>Low income</t>
  </si>
  <si>
    <t xml:space="preserve">Confirmed agreement, 1.8M purchased, 400K donation </t>
  </si>
  <si>
    <t>CanSino Biologics_Ad5-nCoV</t>
  </si>
  <si>
    <t>3,500,000</t>
  </si>
  <si>
    <t>Purchased 70k (60K gov't, 10K private sector); waiting to confirm 13M</t>
  </si>
  <si>
    <t>Anhui Zhifei Longcom Biopharmaceutical (ZFSW)</t>
  </si>
  <si>
    <t>Uzbekistan</t>
  </si>
  <si>
    <t>Chinese Academy of Medical Sciences_SARS-Cov-2</t>
  </si>
  <si>
    <t xml:space="preserve">Sinopharm (Wuhan) </t>
  </si>
  <si>
    <t>Vector Institute_EpiVacCorona</t>
  </si>
  <si>
    <t>Chumakov Centre_CoviVac</t>
  </si>
  <si>
    <t>Total Confirmed Procurement Doses</t>
  </si>
  <si>
    <t>Total Potential Procurement Doses</t>
  </si>
  <si>
    <t>SUM</t>
  </si>
  <si>
    <t>Changes made after last update (05/07)</t>
  </si>
  <si>
    <t xml:space="preserve">Company and Vaccine Name </t>
  </si>
  <si>
    <t>Disclaimer * This information comes from public sources, may not be comprehensive, and has not been directly confirmed by the manufacturer or purchaser</t>
  </si>
  <si>
    <t>Attribution: Duke Global Health Innovation Center</t>
  </si>
  <si>
    <t>Last Update: 05/14/2021</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</si>
  <si>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</si>
  <si>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</si>
  <si>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</si>
  <si>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</si>
  <si>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4. Vaccine labeled as "COVAX Vaccines" is an unspecified vaccine candidate. Covax has purchased 200m doses from SII, will l likely be Oxford/AZ or Novavax. It also includes donation from China</t>
  </si>
  <si>
    <t>4. Confirmed doses are deals that have been signed and finalized. Potential doses include both deals that are under negotiation (not yet final) and also options for additional doses as part of existing confirmed deals</t>
  </si>
  <si>
    <t xml:space="preserve">5. We are confirming if the Latin America w/o Brazil - AZ deal is independent of individual deals made by Latin American countries with AZ </t>
  </si>
  <si>
    <t xml:space="preserve">6. 150M doses were purchased through the AZ- Latin America w/o Brazil deal; we're subtracting out doses from this deal as we learn the doses individual countries are claiming e.g. Argentina purchased 22.4M from this deal, those doses are now moved to Argentina </t>
  </si>
  <si>
    <t xml:space="preserve">7. The potential amount listed for AZ- India and Novavax- India is based on SII’s commitment to reserve half of their production for the Indian market. We're moving them to confirmed as we see public purchase made by the government </t>
  </si>
  <si>
    <t>Vaccine</t>
  </si>
  <si>
    <t>Vaccine Platform</t>
  </si>
  <si>
    <t>Company</t>
  </si>
  <si>
    <t>Manufacturing Partner's Role Unknown</t>
  </si>
  <si>
    <t>Bulk Manufacturing</t>
  </si>
  <si>
    <t xml:space="preserve">Fill &amp; Finish </t>
  </si>
  <si>
    <t xml:space="preserve">Manufacturing City </t>
  </si>
  <si>
    <t>Manufacturing State/Province</t>
  </si>
  <si>
    <t xml:space="preserve">Manufacturing Country  </t>
  </si>
  <si>
    <t>Manufacturing Partner Planned Doses - Q4 2020</t>
  </si>
  <si>
    <t>Manufacturing Partner Planned Doses  - Q1 2021</t>
  </si>
  <si>
    <t>Manufacturing Partner Planned Doses  - Q2 2021</t>
  </si>
  <si>
    <t>Manufacturing Partner Planned Doses - Q3 2021</t>
  </si>
  <si>
    <t>Manufacturing Partner Planned Doses - Q4 2021</t>
  </si>
  <si>
    <t>Manufacturing Partner Planned Doses - Q1 2022</t>
  </si>
  <si>
    <t>Manufacturing Partner Planned Doses - Q2 2022</t>
  </si>
  <si>
    <t>Manufacturing Partner Planned Doses - Q3 2022</t>
  </si>
  <si>
    <t>Manufacturing Partner Planned Doses - Q4 2022</t>
  </si>
  <si>
    <t>2021 Fill and Finish Forecast</t>
  </si>
  <si>
    <t>2021 F&amp;F notes</t>
  </si>
  <si>
    <t>Notes and Assumptions</t>
  </si>
  <si>
    <t>Sources</t>
  </si>
  <si>
    <t>Oxford-AstraZeneca</t>
  </si>
  <si>
    <t xml:space="preserve">Non-replicating viral vector </t>
  </si>
  <si>
    <t>Serum Institute</t>
  </si>
  <si>
    <t xml:space="preserve">Pune </t>
  </si>
  <si>
    <t xml:space="preserve">total planned doses reflect the total doses of Oxford/AZ being produced by SII. covid-19 manufacturing capacity/yr refers to astrazeneca_serum institute distribution to both India and LMICs; SII has pledge to deliver 240 million doses in the first half of 2021 </t>
  </si>
  <si>
    <t xml:space="preserve">SK Bioscience </t>
  </si>
  <si>
    <t>South Korea’s health ministry arranged discussions between the two companies and will also begin discussions with AstraZeneca to introduce the vaccine to the country, it said</t>
  </si>
  <si>
    <t>Oxford Biomedica</t>
  </si>
  <si>
    <t>Oxford</t>
  </si>
  <si>
    <t>Oxford Biomedica will produce tens of millions of doses for 18 months, could be extended by 18 months into 2023. AstraZeneca will pay Oxford Biomedica £50m under the deal</t>
  </si>
  <si>
    <t>Fiocruz</t>
  </si>
  <si>
    <t>Rio de Janeiro</t>
  </si>
  <si>
    <t>Numbers are difficult to parse out bc they are distributing and producing the vaccine-- hard to tell what proportion is actually filled and finished by fiocruz. decrease in production is due to switch from fill&amp;finish of imported ingredients to full production of the vaccine</t>
  </si>
  <si>
    <t>BioKangtai</t>
  </si>
  <si>
    <t>Shenzhen; Beijing</t>
  </si>
  <si>
    <t xml:space="preserve">100M by end of 2020, 200M per year in 2021; exclusive clinical development, production and commercialization rights to the vaccine in China </t>
  </si>
  <si>
    <t>KM Biologics</t>
  </si>
  <si>
    <t>Kumamoto</t>
  </si>
  <si>
    <t>30mil split btwn Daiichi and KM</t>
  </si>
  <si>
    <t>JCR Pharmaceuticals</t>
  </si>
  <si>
    <t>Kobe</t>
  </si>
  <si>
    <t>Japan will import 30 million vaccines by March 2021, and JCR will produce 90 million more</t>
  </si>
  <si>
    <t>Meiji Seika Pharma</t>
  </si>
  <si>
    <t>Daiichi Sankyo</t>
  </si>
  <si>
    <t>Source:</t>
  </si>
  <si>
    <t>CSL</t>
  </si>
  <si>
    <t>Broadmeadows</t>
  </si>
  <si>
    <t xml:space="preserve">Australia </t>
  </si>
  <si>
    <t xml:space="preserve">50million is the final goal. 830,000 were delivered in Q1 2021, 2.5 million were ready for Q2, and the company  expects to make 1 million a week for the rest of the time. </t>
  </si>
  <si>
    <t>mAbxience </t>
  </si>
  <si>
    <t>Garîn</t>
  </si>
  <si>
    <t>Liomont</t>
  </si>
  <si>
    <t>Ocoyoacac</t>
  </si>
  <si>
    <t>Mexico</t>
  </si>
  <si>
    <t>Liomont will do F&amp;F for mAbxience (Argentina) in Carlos Slim Foundation deal; to prod. 250M in 2021; this was divided among the 4 quarters. But production has been delayed so unlikely to meet this target</t>
  </si>
  <si>
    <t>Halix B.V.</t>
  </si>
  <si>
    <t>Leiden</t>
  </si>
  <si>
    <t>Netherlands</t>
  </si>
  <si>
    <t>Thermo Fisher</t>
  </si>
  <si>
    <t>Seneffe</t>
  </si>
  <si>
    <t>Belgium</t>
  </si>
  <si>
    <t>CobraBiologics</t>
  </si>
  <si>
    <t xml:space="preserve">Keele </t>
  </si>
  <si>
    <t xml:space="preserve">Catalent </t>
  </si>
  <si>
    <t>Anagni</t>
  </si>
  <si>
    <t xml:space="preserve">Italy </t>
  </si>
  <si>
    <t>Harmans</t>
  </si>
  <si>
    <t>Maryland</t>
  </si>
  <si>
    <t>US</t>
  </si>
  <si>
    <t>AstraZeneca</t>
  </si>
  <si>
    <t>Hamilton</t>
  </si>
  <si>
    <t>Ohio</t>
  </si>
  <si>
    <t xml:space="preserve">US </t>
  </si>
  <si>
    <t xml:space="preserve">Albany Molecular Research </t>
  </si>
  <si>
    <t>Albuquerque</t>
  </si>
  <si>
    <t>New Mexico</t>
  </si>
  <si>
    <t>CP Pharmaceuticals</t>
  </si>
  <si>
    <t>Wrexham</t>
  </si>
  <si>
    <t xml:space="preserve">Plant is able to produce ~300 million doses of the vaccine per year. Annual capacity was divided b/w the 4 quarters to get 75M per quarter </t>
  </si>
  <si>
    <t xml:space="preserve">R-Pharm </t>
  </si>
  <si>
    <t>Moscow</t>
  </si>
  <si>
    <t xml:space="preserve">IDT Biologika </t>
  </si>
  <si>
    <t>Dessau Rosslau</t>
  </si>
  <si>
    <t>Germany</t>
  </si>
  <si>
    <t>Quarterly projections are 10million divided by 4</t>
  </si>
  <si>
    <t>Siam Bioscience</t>
  </si>
  <si>
    <t>Bangkok</t>
  </si>
  <si>
    <t>Deal to produce 200M doses, with 26M allocated for Thailand. Approved by Thailand FDA, first doses expected June 2021</t>
  </si>
  <si>
    <t>Insud Pharma</t>
  </si>
  <si>
    <t>Azuqueca de Henares</t>
  </si>
  <si>
    <t>Castile-La Mancha</t>
  </si>
  <si>
    <t>Spain</t>
  </si>
  <si>
    <t>Wockhardt</t>
  </si>
  <si>
    <t>Divided F&amp;F forecast by 4 to estimate quarterly production</t>
  </si>
  <si>
    <t>Protein subunit</t>
  </si>
  <si>
    <t>Exclusive rights for the vaccine in India during the term of the deal and non-exclusive rights during the “Pandemic Period” in all countries other than those designated by the World Bank as upper-middle or high-income countries. Expected to provide minimum of 1 billion doses of NVX-CoV2373 for India and LMICs.</t>
  </si>
  <si>
    <t>FUJIFILM Diosynth Biotechnologies</t>
  </si>
  <si>
    <t>Morrisville; College Station</t>
  </si>
  <si>
    <t>North Carolina; Texas</t>
  </si>
  <si>
    <t>Billingham</t>
  </si>
  <si>
    <t>Planned production of 180M/year used to calculate quarterly projections for 2021 and 2022</t>
  </si>
  <si>
    <t>Takeda</t>
  </si>
  <si>
    <t>Osaka</t>
  </si>
  <si>
    <t>Planned production of 250M/year used to calculate quarterly projections for 2021 and 2022</t>
  </si>
  <si>
    <t>Andong</t>
  </si>
  <si>
    <t>Development and supply agreement for antigen component. "The companies have also signed a letter of intent with the Republic of Korea's Ministry of Health and Welfare to make NVX-CoV2373 available in South Korea, as well as for the global market." "Officials say SK Bioscience is contracted to manufacture 40 million doses of the Novavax vaccine this year. Production could begin in June, and as many as 20 million shots could be delivered through September for use in South Korea, according to officials."</t>
  </si>
  <si>
    <t>Baxter</t>
  </si>
  <si>
    <t>Halle Westfalen</t>
  </si>
  <si>
    <t>Zendal (Biofabri)</t>
  </si>
  <si>
    <t>Porriño</t>
  </si>
  <si>
    <t>Jevany</t>
  </si>
  <si>
    <t>Czech Republic</t>
  </si>
  <si>
    <t>Uppsala</t>
  </si>
  <si>
    <t>Sweden</t>
  </si>
  <si>
    <t>AGC Biologics</t>
  </si>
  <si>
    <t>Seattle</t>
  </si>
  <si>
    <t>Copenhagen</t>
  </si>
  <si>
    <t>Denmark</t>
  </si>
  <si>
    <t xml:space="preserve">National Research Council </t>
  </si>
  <si>
    <t>Montreal</t>
  </si>
  <si>
    <t>Endo Intl</t>
  </si>
  <si>
    <t>Rochester</t>
  </si>
  <si>
    <t>Michigan</t>
  </si>
  <si>
    <t>PolyPeptide Group</t>
  </si>
  <si>
    <t>Torrance; San Diego</t>
  </si>
  <si>
    <t>California</t>
  </si>
  <si>
    <t>Malmo</t>
  </si>
  <si>
    <t>GSK</t>
  </si>
  <si>
    <t>Barnard Castle</t>
  </si>
  <si>
    <t>Drug substance produced at UK's FUJIFILM Diosynth Biotechnologies (Billingham, Stockton-on-Tees) will go to GSK site in the UK for fill-finish, to fulfill UK order of 60M doses</t>
  </si>
  <si>
    <t>Jubilant HollisterStier</t>
  </si>
  <si>
    <t>Spokane</t>
  </si>
  <si>
    <t>Washington</t>
  </si>
  <si>
    <t>Siegfried</t>
  </si>
  <si>
    <t>Hameln</t>
  </si>
  <si>
    <t>Fill-finish "starting around mid-2021", no quantity provided</t>
  </si>
  <si>
    <t xml:space="preserve">Moderna </t>
  </si>
  <si>
    <t>RNA</t>
  </si>
  <si>
    <t>Moderna</t>
  </si>
  <si>
    <t>Norwood</t>
  </si>
  <si>
    <t>Massachusetts</t>
  </si>
  <si>
    <t>Plan to boost capacity by 50% in late 2021</t>
  </si>
  <si>
    <t>Lonza</t>
  </si>
  <si>
    <t>Portsmouth</t>
  </si>
  <si>
    <t>New Hampshire</t>
  </si>
  <si>
    <t>Lonza is making 400million doses annually between the three locations; Lonza will produce the mRNA vaccine drug substance and then it will be transported to Catalent which will fill the vials and prepare them for shipment</t>
  </si>
  <si>
    <t>Visp</t>
  </si>
  <si>
    <t>Lonza will produce the mRNA vaccine drug substance and then it will be transported to Catalent which will fill the vials and prepare them for shipment</t>
  </si>
  <si>
    <t>source</t>
  </si>
  <si>
    <t>Monteggio</t>
  </si>
  <si>
    <t>Bloomington</t>
  </si>
  <si>
    <t>Indiana</t>
  </si>
  <si>
    <t>Between 60K-90K in 2021</t>
  </si>
  <si>
    <t xml:space="preserve">Range of 60 to 90 million doses in 2021. We are assuming this will begin in Q2, have split 60M over Q2-Q4 2021. </t>
  </si>
  <si>
    <t xml:space="preserve">Lonza will produce the mRNA vaccine drug substance and then it will be transported to Catalent which will fill the vials and prepare them for shipment; 100M planned doses by March 2021, this was by two quarters.  Also mentions 300M doses by July </t>
  </si>
  <si>
    <t>ROVI</t>
  </si>
  <si>
    <t>Madrid</t>
  </si>
  <si>
    <t>Granada</t>
  </si>
  <si>
    <t>Can make "up to" 100 million doses per year</t>
  </si>
  <si>
    <t>Recipharm</t>
  </si>
  <si>
    <t>Monts</t>
  </si>
  <si>
    <t>CordenPharma</t>
  </si>
  <si>
    <t>Boulder</t>
  </si>
  <si>
    <t>Colorado</t>
  </si>
  <si>
    <t>Chenove</t>
  </si>
  <si>
    <t>Liestal</t>
  </si>
  <si>
    <t>Sanofi</t>
  </si>
  <si>
    <t>Rigdefield</t>
  </si>
  <si>
    <t>New Jersey</t>
  </si>
  <si>
    <t>Pfizer-BioNTech</t>
  </si>
  <si>
    <t>Fosun Pharma</t>
  </si>
  <si>
    <t>Shanghai</t>
  </si>
  <si>
    <t>"Shanghai Fosun Pharmaceutical Group is planning a facility in China to produce the COVID-19 vaccine"</t>
  </si>
  <si>
    <t xml:space="preserve">Polymun </t>
  </si>
  <si>
    <t>Klosterneuburg</t>
  </si>
  <si>
    <t>Austria</t>
  </si>
  <si>
    <t>Evonik</t>
  </si>
  <si>
    <t xml:space="preserve">Hanau; Dossenheim </t>
  </si>
  <si>
    <t>Frankfurt</t>
  </si>
  <si>
    <t>Pfizer</t>
  </si>
  <si>
    <t>Puurs</t>
  </si>
  <si>
    <t xml:space="preserve">Pfizer </t>
  </si>
  <si>
    <t>Chesterfield</t>
  </si>
  <si>
    <t>Missouri</t>
  </si>
  <si>
    <t xml:space="preserve">Andover </t>
  </si>
  <si>
    <t xml:space="preserve">DNA is transcribed into mRNA at this facility </t>
  </si>
  <si>
    <t>Kalamazoo</t>
  </si>
  <si>
    <t xml:space="preserve">BioNTech </t>
  </si>
  <si>
    <t>Marburg</t>
  </si>
  <si>
    <t>Quarterly calculation for 2021: 250M by the 1st half of 2021 (made estimate of breakdown - started production in Feb 2021, so less in Q1); then full capacity for Q3 and Q4 (25% of 750M for both Q's)
The site will be among the largest mRNA manufacturing facilities worldwide. Expected to produce up to 750 million doses of the Covid-19 vaccine, it started production in February 2021.
BioNTech plans to manufacture up to 250 million BNT162b2 doses in the first half of 2021. The first batch of vaccines produced at the Marburg site is expected to be delivered in April 2021.</t>
  </si>
  <si>
    <t xml:space="preserve">Delpharm </t>
  </si>
  <si>
    <t>Normandy</t>
  </si>
  <si>
    <t xml:space="preserve">France </t>
  </si>
  <si>
    <t>Croda</t>
  </si>
  <si>
    <t>Alabaster</t>
  </si>
  <si>
    <t>Alabama</t>
  </si>
  <si>
    <t xml:space="preserve">Croda is apparently producing all of the lipids for Pfizer-BioNTech </t>
  </si>
  <si>
    <t>Swaith</t>
  </si>
  <si>
    <t>Idar-Oberstein;Mainz</t>
  </si>
  <si>
    <t>Construction beginning 2021,  production expected to begin in 2023</t>
  </si>
  <si>
    <t>Rentschler</t>
  </si>
  <si>
    <t>Laupheim</t>
  </si>
  <si>
    <t>Dermapharm</t>
  </si>
  <si>
    <t>Brehna;Reinbek</t>
  </si>
  <si>
    <t>Novartis</t>
  </si>
  <si>
    <t>Stein</t>
  </si>
  <si>
    <t>Novartis plans to take bulk mRNA active ingredient from BioNTech and fill this into vials under aseptic conditions for shipment back to BioNTech for their distribution to healthcare system customers around the world</t>
  </si>
  <si>
    <t xml:space="preserve">Baxter </t>
  </si>
  <si>
    <t>Halle</t>
  </si>
  <si>
    <t>Merck</t>
  </si>
  <si>
    <t>Darmstadt</t>
  </si>
  <si>
    <t>Janssen (J&amp;J)</t>
  </si>
  <si>
    <t>Non-replicating viral vector</t>
  </si>
  <si>
    <t>IDT Biologika</t>
  </si>
  <si>
    <t>Dessau</t>
  </si>
  <si>
    <t>Takeda is partnering with IDT Biologika to use their capacity to support J&amp;J for three months to manufacture the COVID vaccine</t>
  </si>
  <si>
    <t>The Netherlands</t>
  </si>
  <si>
    <t>Janssen's launch facility in Leiden is manufacturing drug substance for Europe</t>
  </si>
  <si>
    <t>Emergent BioSolutions</t>
  </si>
  <si>
    <t>Baltimore</t>
  </si>
  <si>
    <t>Marcy l’Etoile</t>
  </si>
  <si>
    <t>~12 million doses per month starting in Q3 2021</t>
  </si>
  <si>
    <t>Catalent</t>
  </si>
  <si>
    <t>Italy</t>
  </si>
  <si>
    <t>Will  be expanding capacity, expected finish date  in Q4 2021</t>
  </si>
  <si>
    <t>Vibalogics GmbH</t>
  </si>
  <si>
    <t>Cuxhaven</t>
  </si>
  <si>
    <t xml:space="preserve">Aspen Pharmacare </t>
  </si>
  <si>
    <t>Port Elizabeth</t>
  </si>
  <si>
    <t xml:space="preserve">Deal is for 250 million doses total with delivery beginning April 2021, plant has capacity to manufacture 200 million annually. </t>
  </si>
  <si>
    <t xml:space="preserve">Grand River Aseptic Manufacturing </t>
  </si>
  <si>
    <t>Grand Rapids</t>
  </si>
  <si>
    <t>Durham</t>
  </si>
  <si>
    <t>North Carolina</t>
  </si>
  <si>
    <t>"Merck will dedicate two facilities in the United States to Johnson &amp; Johnson’s shots. One willprovide “fill-finish” services, the last stage of the production process during which the vaccine substance is placed invials and packaged for distribution. The other will make the vaccine"</t>
  </si>
  <si>
    <t>West Point</t>
  </si>
  <si>
    <t>Pennsylvania</t>
  </si>
  <si>
    <t>"A Merck factory in Durham, N.C., will manufacture the key drug component of the vaccine, but workers at the West Point facility will mix it with other ingredients and fill vials with the vaccine"
"At the earliest, Merck could begin manufacturing the vaccine and filling vials in West Point, Merck’s largest pharmaceutical plant, in late May, the company said."</t>
  </si>
  <si>
    <t>Reig Jofre</t>
  </si>
  <si>
    <t>Barcelona</t>
  </si>
  <si>
    <t>Capacity of 50M annually; this capacity was divided by 4 quarters to note the avg capacity per quarter. Production will start in mid June</t>
  </si>
  <si>
    <t>Gamaleya (Sputnik V)</t>
  </si>
  <si>
    <t>União Química</t>
  </si>
  <si>
    <t>Brasilia</t>
  </si>
  <si>
    <t>Hetero</t>
  </si>
  <si>
    <t>Visakhapatnam</t>
  </si>
  <si>
    <t>Planned capacity is 100M doses per year but it is unclear when production will begin,2021 projection unclear</t>
  </si>
  <si>
    <t>GL Rapha</t>
  </si>
  <si>
    <t>Chuncheon</t>
  </si>
  <si>
    <t>Building consortium of manufacturers in Korea to increase production to 650M per year, planning to announce in May or June 2021.</t>
  </si>
  <si>
    <t>Karaganda Pharmaceutical Complex</t>
  </si>
  <si>
    <t>Karaganda</t>
  </si>
  <si>
    <t xml:space="preserve">Manufacturing began Feb 2021, expected to reach 600,000 per month in April. </t>
  </si>
  <si>
    <t>Alium</t>
  </si>
  <si>
    <t> Zelenograd</t>
  </si>
  <si>
    <t>Adienne Pharma and Biotech</t>
  </si>
  <si>
    <t>Milan</t>
  </si>
  <si>
    <t>"Production is slated for Adienne’s plant near Milan, but Di Naro said the announcement that Adienne would produce 10 million doses this year, launching in July, was incorrect." (https://www.washingtonpost.com/business/ceo-italy-made-sputnik-v-aimed-for-eu-market-if-approved/2021/03/10/a1fd3e8c-81d1-11eb-be22-32d331d87530_story.html)</t>
  </si>
  <si>
    <t>R-Pharm</t>
  </si>
  <si>
    <t>Illertissen</t>
  </si>
  <si>
    <t>Bavaria</t>
  </si>
  <si>
    <t xml:space="preserve">Capacity of 4-5 million initially, plan to reach 8-10 million by Q4. </t>
  </si>
  <si>
    <t>Gland Pharma</t>
  </si>
  <si>
    <t>Hyderabad</t>
  </si>
  <si>
    <t xml:space="preserve">Planning to make 252M doses annually, beginning Q3 2021 </t>
  </si>
  <si>
    <t>Virchow Biotech</t>
  </si>
  <si>
    <t>Will manufacture 200M doses for India, beginning Q3 2021</t>
  </si>
  <si>
    <t>Stelis Biopharma</t>
  </si>
  <si>
    <t>Bengaluru</t>
  </si>
  <si>
    <t>Karnataka</t>
  </si>
  <si>
    <t>Expected to begin Q3 2021, supporting development of 200M doses</t>
  </si>
  <si>
    <t>Torlak Institute</t>
  </si>
  <si>
    <t>Belgrade</t>
  </si>
  <si>
    <t>Production expected to begin May 2021. No capacity projections provided.</t>
  </si>
  <si>
    <t>Panacea Biotec</t>
  </si>
  <si>
    <t>Himachal Pradesh;Punjab;Delhi</t>
  </si>
  <si>
    <t>Due to produce 100M doses per year; but agreement started in Q2 2021 so assuming only 75M in 2021 forecast</t>
  </si>
  <si>
    <t>Viscoran İlaç</t>
  </si>
  <si>
    <t xml:space="preserve">Ankara </t>
  </si>
  <si>
    <t>Minapharm</t>
  </si>
  <si>
    <t>Cairo</t>
  </si>
  <si>
    <t>Egyptian pharmaceutical firm Minapharm has agreed to produce more than 40 million doses a year</t>
  </si>
  <si>
    <t>Huons</t>
  </si>
  <si>
    <t>Saidal</t>
  </si>
  <si>
    <t>Constantine</t>
  </si>
  <si>
    <t>Algeria</t>
  </si>
  <si>
    <t>Starting production in September (Q3) 2021</t>
  </si>
  <si>
    <t>Shenzhen Yuanxing</t>
  </si>
  <si>
    <t>Shenzhen</t>
  </si>
  <si>
    <t>Hualan Biological Bacterin Inc.</t>
  </si>
  <si>
    <t>Xinxiang</t>
  </si>
  <si>
    <t> RDIF agreed with Hualan Biological Bacterin to produce more than 100 million doses of the Sputnik V vaccine</t>
  </si>
  <si>
    <t>Bharat Biotech (Covaxin)</t>
  </si>
  <si>
    <t>Inactivated</t>
  </si>
  <si>
    <t>Bharat Biotech</t>
  </si>
  <si>
    <t>for both production sites</t>
  </si>
  <si>
    <t>Recently announced increased capacity that will reach 700-800Million a year. 2021 Numbers based on estimates provided by a representative at an event. Future projection based on press release</t>
  </si>
  <si>
    <t>Ocugen</t>
  </si>
  <si>
    <t xml:space="preserve">Malvern </t>
  </si>
  <si>
    <t>Bharat Biotech signed agreement with Ocugen to lead clinical development, regulatory approval, manufacturing, and commercialization of Covaxin in the US. "Ocugen is also in active discussions with manufacturers in the US to produce a significant number of doses of COVAXIN™ to support its US immunization program"</t>
  </si>
  <si>
    <t xml:space="preserve">CureVac (CVnCov) </t>
  </si>
  <si>
    <t>Wacker</t>
  </si>
  <si>
    <t>Amsterdam</t>
  </si>
  <si>
    <t>Starting in the first half of 2021. Company plans to "ramp up"  manufacturing capacity to meet that demand and is prepared to expand in the future to add more doses.</t>
  </si>
  <si>
    <t>Bayer</t>
  </si>
  <si>
    <t>Wuppertal</t>
  </si>
  <si>
    <t>160M doses in 2022; these planned doses were divided by 4 quarters of 2022</t>
  </si>
  <si>
    <t>Fareva</t>
  </si>
  <si>
    <t>Pau; Val-de-Reuil</t>
  </si>
  <si>
    <t>CureVac</t>
  </si>
  <si>
    <t>Tübingen</t>
  </si>
  <si>
    <t> An additional large-scale production facility supported by the European Investment Bank (EIB) at CureVac´s headquarters in Tübingen is currently in development</t>
  </si>
  <si>
    <t xml:space="preserve">Novartis </t>
  </si>
  <si>
    <t>Kundl</t>
  </si>
  <si>
    <t>Plan to produce 50M doses in 2021, beginning Q2. Divided 50M across 3 quarters. Further 200 million doses expected in 2022.</t>
  </si>
  <si>
    <t>Celonic</t>
  </si>
  <si>
    <t>Heidelberg</t>
  </si>
  <si>
    <t>In total Celonic will be prepared to manufacture more than 100 million doses of CVnCoV. More than 50 million doses are expected to be produced before the end of 2021.</t>
  </si>
  <si>
    <t>AnGes (AG0301)</t>
  </si>
  <si>
    <t>DNA</t>
  </si>
  <si>
    <t>Brickell Biotech</t>
  </si>
  <si>
    <t>Kaneka Eurogentec SA</t>
  </si>
  <si>
    <t>Liege</t>
  </si>
  <si>
    <t>Arcturus Therapeutics (ARCT-021)</t>
  </si>
  <si>
    <t>Madison</t>
  </si>
  <si>
    <t>Wisconsin</t>
  </si>
  <si>
    <t>Stockholm</t>
  </si>
  <si>
    <t>Vector Institute (EpiVacCorona)</t>
  </si>
  <si>
    <t>Virus-like particle</t>
  </si>
  <si>
    <t>Vector Institute</t>
  </si>
  <si>
    <t>Koltsovo</t>
  </si>
  <si>
    <t>Quarterly data calculated by subtracting the 115,000 doses already delivered from the 5 million doses projected by July</t>
  </si>
  <si>
    <t xml:space="preserve">
Source</t>
  </si>
  <si>
    <t>Sanofi-GSK</t>
  </si>
  <si>
    <t>Rixensart; Wavre</t>
  </si>
  <si>
    <t>Deal-specific to COVAX</t>
  </si>
  <si>
    <t xml:space="preserve">Swiftwater </t>
  </si>
  <si>
    <t>Country-specific to USA; 100M is noted as the "initial dose"</t>
  </si>
  <si>
    <t>Sanofi-Translate Bio</t>
  </si>
  <si>
    <t>Translate Bio</t>
  </si>
  <si>
    <t>Lexington</t>
  </si>
  <si>
    <t>Mfg capacity: 90-360 mn doses/yr (not country specific), Sanofi  "has said in the past that it has the capacity to produce up to 1 billion doses a year."</t>
  </si>
  <si>
    <t>Valneva (VLA2001)</t>
  </si>
  <si>
    <t>Dynavax</t>
  </si>
  <si>
    <t>Emeryville</t>
  </si>
  <si>
    <t xml:space="preserve">Valneva </t>
  </si>
  <si>
    <t>Solna</t>
  </si>
  <si>
    <t>Building fill and finish capacity in Sweden</t>
  </si>
  <si>
    <t>Livingston</t>
  </si>
  <si>
    <t xml:space="preserve">West Lothian </t>
  </si>
  <si>
    <t>Manufacturing began January 2021.; Livingston facility will have the capacity to produce up to 250 million doses annually for shipment across the UK and around the world.</t>
  </si>
  <si>
    <t>Medicago (CoVLP)</t>
  </si>
  <si>
    <t>Medicago</t>
  </si>
  <si>
    <t>Quebec</t>
  </si>
  <si>
    <t xml:space="preserve">Total capacity is noted; Medicago’s Quebec City manufacturing site is still under construction and won’t be ready until the end of 2023, possibly 2024. Planned doses: 10% of initial supply (76M); the rest coming from Durham site. Planned doses 2021: Divided total planned by 4. (https://seatca.org/canadas-covid-19-vaccine-contender-medicagos-breakthrough-ties-to-big-tobacco-and-warnings-a-pandemic-was-coming/). </t>
  </si>
  <si>
    <t>"Should Medicago’s COVID-19 vaccine be approved, the bulk of the supply will initially come from this North Carolina plant. Only 10 per cent will actually be “made in Canada” the first year, coming from its pilot plant on the west side of Quebec City." "If Health Canada gives it the go-ahead, Medicago expects to deliver 80 million doses of its COVID-19 vaccine this year, doubling that in 2022. By the time the new facility is fully functioning in late 2023 or early 2024, it hopes to produce a billion doses a year." Planned doses 2021: Divided total planned by 4.  (https://seatca.org/canadas-covid-19-vaccine-contender-medicagos-breakthrough-ties-to-big-tobacco-and-warnings-a-pandemic-was-coming/)</t>
  </si>
  <si>
    <t>Emeryville </t>
  </si>
  <si>
    <t>Manufacturing adjuvant</t>
  </si>
  <si>
    <t>Inovio (INO-4800)</t>
  </si>
  <si>
    <t>Advaccine Biopharmaceuticals Suzhou Co Ltd</t>
  </si>
  <si>
    <t>Suzhou </t>
  </si>
  <si>
    <t>Exclusive Partnership To Commercialize COVID-19 DNA Vaccine Candidate, INO-4800, in Greater China.</t>
  </si>
  <si>
    <t>Plymouth Meeting</t>
  </si>
  <si>
    <t>Richter-Helm BioLogics</t>
  </si>
  <si>
    <t>Bovenau; Hannover; Hamburg</t>
  </si>
  <si>
    <t>Ology Bioservices</t>
  </si>
  <si>
    <t>Alachua</t>
  </si>
  <si>
    <t>Florida</t>
  </si>
  <si>
    <t>Dept of Defense funding for this manufacturing. Manufacturing city is headquarters of Ology, not necessarily where exact manufacturing is taking place - but most likely. They also have another site in CA.</t>
  </si>
  <si>
    <t>CanSino Biologics (Convidecia)</t>
  </si>
  <si>
    <t>CanSino</t>
  </si>
  <si>
    <t>Tianjin</t>
  </si>
  <si>
    <t>Hebei Province</t>
  </si>
  <si>
    <t xml:space="preserve">(2/27/21) Production capacity for a COVID-19 vaccine developed by CanSino Biologics Inc (CanSinoBIO) and a military-backed institute could hit an annual half a billion doses this year </t>
  </si>
  <si>
    <t>Solution Biologics Sdn Bhd (Solbio)</t>
  </si>
  <si>
    <t>Kuala Lumpur</t>
  </si>
  <si>
    <t>Malaysia</t>
  </si>
  <si>
    <t>3.5 mil. From Cansino total, with 500k finished products and the rest being delivered in bulk to be filled and packaged by SolBio</t>
  </si>
  <si>
    <t>NPO Petrovax</t>
  </si>
  <si>
    <t>AJ Pharma</t>
  </si>
  <si>
    <t>Drugmex</t>
  </si>
  <si>
    <t>Querétaro Arteaga</t>
  </si>
  <si>
    <t>First shipments expected in March, total of 35M in 2021</t>
  </si>
  <si>
    <t>Sinovac (Coronavac)</t>
  </si>
  <si>
    <t>Sinovac</t>
  </si>
  <si>
    <t>Beijing</t>
  </si>
  <si>
    <t>Sinovac announced on 4/1 that their annual capacity is now 2 billion. Quarterly estimates derived from this estimate.  (5/12/21) The vaccine costs about $30 per dose, according to Chinese state media</t>
  </si>
  <si>
    <t>Lekhim</t>
  </si>
  <si>
    <t>Uman; Kharkiv; Obukhiv</t>
  </si>
  <si>
    <t>Lekhim will act as a distributor  in 2021, launch production in 2022</t>
  </si>
  <si>
    <t>SinoVac</t>
  </si>
  <si>
    <t>Butantan</t>
  </si>
  <si>
    <t>Sao Paulo</t>
  </si>
  <si>
    <t>Butantan, which is set up to fill and finish CoronaVac doses on its production line, plans to supply 46 million doses of the two-dose shot by April to [Brazil]</t>
  </si>
  <si>
    <t>Bio Farma</t>
  </si>
  <si>
    <t>Bandung</t>
  </si>
  <si>
    <t>VACSERA</t>
  </si>
  <si>
    <t>Giza</t>
  </si>
  <si>
    <t>Two plants with 20M and 60M annual production capacity could make up to 80M doses per year. Production to begin in June 2021 with 2M, total of 40M expected in 2021.</t>
  </si>
  <si>
    <t>Pharmaniaga</t>
  </si>
  <si>
    <t>Puchong</t>
  </si>
  <si>
    <t>Sinopharm-Beijing</t>
  </si>
  <si>
    <t>Sinopharm had said it could reach an annual capacity of 1 billion doses in 2021 and aims to expand capacity to 3 billion doses per year, without specifying the timeframe for the target.</t>
  </si>
  <si>
    <t>Group 42</t>
  </si>
  <si>
    <t>Abu Dhabi</t>
  </si>
  <si>
    <t>UAE</t>
  </si>
  <si>
    <t xml:space="preserve">Country specific capacity for UAE, 200M annual capacity, beginning some point in 2021. Made assumption of full production for last two quarters of 2021. </t>
  </si>
  <si>
    <t>Belarus</t>
  </si>
  <si>
    <t>Serbia to produce 24 mln doses of China's Sinopharm vaccine annually (Serbia to produce 24 mln doses of China's Sinopharm vaccine annually)</t>
  </si>
  <si>
    <t>Sinopharm-Wuhan</t>
  </si>
  <si>
    <t>Wuhan</t>
  </si>
  <si>
    <t>Hubei Province</t>
  </si>
  <si>
    <t>Anhui Zhifei Longcom-CAMS (ZF2001)</t>
  </si>
  <si>
    <t xml:space="preserve">Jurabek Laboratories </t>
  </si>
  <si>
    <t>Negotiations were still ongoing over having the Chinese-developed vaccine produced in Uzbekistan itself</t>
  </si>
  <si>
    <t>GLOBAL TOTAL</t>
  </si>
  <si>
    <t>No</t>
  </si>
  <si>
    <t>Inovio</t>
  </si>
  <si>
    <t>COVAXX United Biomedical (UB-162)</t>
  </si>
  <si>
    <t>COVAXX (United Biomedical)</t>
  </si>
  <si>
    <t>Valneva</t>
  </si>
  <si>
    <t>Yes</t>
  </si>
  <si>
    <t>Annual capacity went from 1B to 2B beginning April. 2021 assumption is 83.3M per month Jan-March, 166.7M per month Apr-Dec</t>
  </si>
  <si>
    <t>CanSino Biologics</t>
  </si>
  <si>
    <t>CureVac (CVnCov)</t>
  </si>
  <si>
    <t xml:space="preserve"> Still in clinical trials, unclear when production will scale</t>
  </si>
  <si>
    <t>Zydus Cadila (ZyCoV-D)</t>
  </si>
  <si>
    <t>Zydus Cadila</t>
  </si>
  <si>
    <t>Capacity ramping up in June, July, and August. Goal is to reach 700 million annual capacity by end of 2021</t>
  </si>
  <si>
    <t>source (Jan-Feb 10M, Mar-May 30M, Jun-Dec 40M)</t>
  </si>
  <si>
    <t>2021 projections in doubt as of May, waiting for new projection</t>
  </si>
  <si>
    <t>Pfizer-BioNTech (Comirnaty)</t>
  </si>
  <si>
    <t>Production delayed, now expecting to reach 100M month end of Q3, 150M in Q4</t>
  </si>
  <si>
    <t>building capacity up to 3B, at 100M in Jan with plan for 200M by Apri</t>
  </si>
  <si>
    <t xml:space="preserve">Oxford-AstraZeneca </t>
  </si>
  <si>
    <t>30% World</t>
  </si>
  <si>
    <t>70% World</t>
  </si>
  <si>
    <t>World Population</t>
  </si>
  <si>
    <t>Notes</t>
  </si>
  <si>
    <t>Planned Global Doses 2021</t>
  </si>
  <si>
    <t xml:space="preserve">Vaccine Platform </t>
  </si>
  <si>
    <t>In Market</t>
  </si>
  <si>
    <t xml:space="preserve">Company and Vaccine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</si>
</sst>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_([$$-409]* #,##0_);_([$$-409]* \(#,##0\);_([$$-409]* &quot;-&quot;??_);_(@_)"/>
    <numFmt numFmtId="165" formatCode="_(* #,##0_);_(* \(#,##0\);_(* &quot;-&quot;??_);_(@_)"/>
    <numFmt numFmtId="166" formatCode="0.0%"/>
    <numFmt numFmtId="167" formatCode="&quot;$&quot;#,##0"/>
    <numFmt numFmtId="168" formatCode="0.0000000000000%"/>
    <numFmt numFmtId="169" formatCode="#,##0.0_);\(#,##0.0\)"/>
  </numFmts>
  <fonts count="30">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u/>
      <sz val="11"/>
      <color rgb="FF000000"/>
      <name val="Calibri"/>
      <family val="2"/>
      <scheme val="minor"/>
    </font>
    <font>
      <sz val="11"/>
      <color rgb="FF000000"/>
      <name val="Calibri (Body)"/>
    </font>
    <font>
      <sz val="11"/>
      <color rgb="FFFF0000"/>
      <name val="Calibri"/>
      <family val="2"/>
      <scheme val="minor"/>
    </font>
    <font>
      <sz val="11"/>
      <color rgb="FFFF0000"/>
      <name val="Calibri"/>
      <family val="2"/>
    </font>
    <font>
      <u/>
      <sz val="11"/>
      <color theme="1"/>
      <name val="Calibri"/>
      <family val="2"/>
      <scheme val="minor"/>
    </font>
    <font>
      <sz val="11"/>
      <color theme="1"/>
      <name val="Calibri (Body)"/>
    </font>
    <font>
      <strike/>
      <sz val="11"/>
      <color theme="1"/>
      <name val="Calibri"/>
      <family val="2"/>
      <scheme val="minor"/>
    </font>
    <font>
      <strike/>
      <u/>
      <sz val="11"/>
      <color theme="1"/>
      <name val="Calibri"/>
      <family val="2"/>
      <scheme val="minor"/>
    </font>
    <font>
      <sz val="11"/>
      <color theme="1"/>
      <name val="Calibri"/>
      <family val="2"/>
    </font>
    <font>
      <u/>
      <sz val="11"/>
      <color theme="1"/>
      <name val="Calibri"/>
      <family val="2"/>
    </font>
    <font>
      <sz val="11"/>
      <color rgb="FF000000"/>
      <name val="Calibri"/>
      <family val="2"/>
    </font>
    <font>
      <sz val="11"/>
      <color rgb="FFFFFFFF"/>
      <name val="Calibri"/>
      <family val="2"/>
      <scheme val="minor"/>
    </font>
    <font>
      <sz val="11"/>
      <color rgb="FFFFFFFF"/>
      <name val="Calibri"/>
      <family val="2"/>
    </font>
    <font>
      <sz val="9"/>
      <color theme="1"/>
      <name val="Segoe UI"/>
      <charset val="1"/>
    </font>
    <font>
      <sz val="11"/>
      <color theme="1"/>
      <name val="Times New Roman"/>
      <family val="1"/>
    </font>
    <font>
      <sz val="12"/>
      <color theme="1"/>
      <name val="Open_Sansregular"/>
      <charset val="1"/>
    </font>
    <font>
      <sz val="11"/>
      <color theme="1"/>
      <name val="Cambria"/>
      <family val="1"/>
    </font>
    <font>
      <sz val="11"/>
      <color theme="1"/>
      <name val="Knowledge-Regular"/>
      <charset val="1"/>
    </font>
    <font>
      <sz val="12"/>
      <color theme="1"/>
      <name val="Overpass"/>
      <family val="2"/>
      <charset val="1"/>
    </font>
    <font>
      <sz val="12"/>
      <color theme="1"/>
      <name val="Titillium Web"/>
      <charset val="1"/>
    </font>
    <font>
      <sz val="11"/>
      <name val="Calibri"/>
      <family val="2"/>
      <scheme val="minor"/>
    </font>
    <font>
      <b/>
      <sz val="11"/>
      <color theme="1"/>
      <name val="Calibri (Body)"/>
    </font>
    <font>
      <u/>
      <sz val="11"/>
      <color rgb="FFFF0000"/>
      <name val="Calibri"/>
      <family val="2"/>
      <scheme val="minor"/>
    </font>
    <font>
      <u/>
      <sz val="11"/>
      <color theme="1"/>
      <name val="Calibri (Body)"/>
    </font>
    <font>
      <u/>
      <sz val="11"/>
      <name val="Calibri"/>
      <family val="2"/>
      <scheme val="minor"/>
    </font>
    <font>
      <sz val="11"/>
      <color theme="0"/>
      <name val="Calibri"/>
      <family val="2"/>
    </font>
  </fonts>
  <fills count="16">
    <fill>
      <patternFill patternType="none"/>
    </fill>
    <fill>
      <patternFill patternType="gray125"/>
    </fill>
    <fill>
      <patternFill patternType="solid">
        <fgColor theme="2" tint="-9.9978637043366805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
      <patternFill patternType="solid">
        <fgColor rgb="FF4472C4"/>
        <bgColor indexed="64"/>
      </patternFill>
    </fill>
    <fill>
      <patternFill patternType="solid">
        <fgColor rgb="FF4472C4"/>
        <bgColor rgb="FF000000"/>
      </patternFill>
    </fill>
    <fill>
      <patternFill patternType="solid">
        <fgColor rgb="FF0070C0"/>
        <bgColor rgb="FF000000"/>
      </patternFill>
    </fill>
    <fill>
      <patternFill patternType="solid">
        <fgColor rgb="FF70AD47"/>
        <bgColor indexed="64"/>
      </patternFill>
    </fill>
    <fill>
      <patternFill patternType="solid">
        <fgColor rgb="FFC6EFCE"/>
        <bgColor rgb="FF000000"/>
      </patternFill>
    </fill>
    <fill>
      <patternFill patternType="solid">
        <fgColor rgb="FFFFC7CE"/>
        <bgColor rgb="FF000000"/>
      </patternFill>
    </fill>
    <fill>
      <patternFill patternType="solid">
        <fgColor rgb="FFFFFFFF"/>
        <bgColor indexed="64"/>
      </patternFill>
    </fill>
    <fill>
      <patternFill patternType="solid">
        <fgColor theme="0" tint="-0.14999847407452621"/>
        <bgColor indexed="64"/>
      </patternFill>
    </fill>
    <fill>
      <patternFill patternType="solid">
        <fgColor rgb="FF305496"/>
        <bgColor indexed="64"/>
      </patternFill>
    </fill>
    <fill>
      <patternFill patternType="solid">
        <fgColor theme="8" tint="-0.249977111117893"/>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277">
    <xf numFmtId="0" fontId="0" fillId="0" borderId="0" xfId="0"/>
    <xf numFmtId="3" fontId="2" fillId="0" borderId="0" xfId="0" applyNumberFormat="1" applyFont="1" applyFill="1" applyAlignment="1"/>
    <xf numFmtId="0" fontId="2" fillId="0" borderId="0" xfId="0" applyFont="1" applyFill="1" applyAlignment="1"/>
    <xf numFmtId="3" fontId="2" fillId="0" borderId="0" xfId="0" applyNumberFormat="1" applyFont="1"/>
    <xf numFmtId="0" fontId="2" fillId="0" borderId="0" xfId="0" applyFont="1" applyAlignment="1"/>
    <xf numFmtId="3" fontId="2" fillId="0" borderId="0" xfId="0" applyNumberFormat="1" applyFont="1" applyAlignment="1"/>
    <xf numFmtId="0" fontId="2" fillId="0" borderId="0" xfId="0" applyFont="1" applyFill="1" applyAlignment="1">
      <alignment wrapText="1"/>
    </xf>
    <xf numFmtId="9" fontId="2" fillId="0" borderId="0" xfId="0" applyNumberFormat="1" applyFont="1" applyFill="1" applyAlignment="1"/>
    <xf numFmtId="3" fontId="2" fillId="0" borderId="0" xfId="0" applyNumberFormat="1" applyFont="1" applyFill="1" applyAlignment="1">
      <alignment horizontal="right"/>
    </xf>
    <xf numFmtId="0" fontId="2" fillId="0" borderId="0" xfId="0" applyFont="1" applyFill="1"/>
    <xf numFmtId="0" fontId="2" fillId="0" borderId="0" xfId="0" applyFont="1"/>
    <xf numFmtId="3" fontId="2" fillId="0" borderId="0" xfId="0" applyNumberFormat="1" applyFont="1" applyAlignment="1">
      <alignment horizontal="right"/>
    </xf>
    <xf numFmtId="1" fontId="2" fillId="0" borderId="0" xfId="0" applyNumberFormat="1" applyFont="1"/>
    <xf numFmtId="9" fontId="2" fillId="0" borderId="0" xfId="0" applyNumberFormat="1" applyFont="1"/>
    <xf numFmtId="9" fontId="2" fillId="0" borderId="0" xfId="2" applyFont="1"/>
    <xf numFmtId="0" fontId="5" fillId="0" borderId="0" xfId="0" applyFont="1" applyFill="1"/>
    <xf numFmtId="4" fontId="2" fillId="0" borderId="0" xfId="0" applyNumberFormat="1" applyFont="1" applyFill="1" applyAlignment="1"/>
    <xf numFmtId="165" fontId="2" fillId="0" borderId="0" xfId="0" applyNumberFormat="1" applyFont="1" applyFill="1" applyAlignment="1">
      <alignment horizontal="left"/>
    </xf>
    <xf numFmtId="165" fontId="2" fillId="0" borderId="0" xfId="0" applyNumberFormat="1" applyFont="1"/>
    <xf numFmtId="165" fontId="2" fillId="0" borderId="0" xfId="0" applyNumberFormat="1" applyFont="1" applyFill="1" applyAlignment="1"/>
    <xf numFmtId="0" fontId="2" fillId="0" borderId="0" xfId="0" applyFont="1" applyAlignment="1">
      <alignment horizontal="left" vertical="top"/>
    </xf>
    <xf numFmtId="49" fontId="2" fillId="0" borderId="0" xfId="0" applyNumberFormat="1" applyFont="1" applyAlignment="1">
      <alignment horizontal="right"/>
    </xf>
    <xf numFmtId="0" fontId="2" fillId="0" borderId="0" xfId="0" applyFont="1" applyFill="1" applyAlignment="1">
      <alignment horizontal="left" vertical="top"/>
    </xf>
    <xf numFmtId="49" fontId="2" fillId="0" borderId="0" xfId="0" applyNumberFormat="1" applyFont="1" applyFill="1" applyAlignment="1">
      <alignment horizontal="right"/>
    </xf>
    <xf numFmtId="0" fontId="4" fillId="0" borderId="0" xfId="1" applyFont="1" applyFill="1"/>
    <xf numFmtId="0" fontId="6" fillId="0" borderId="0" xfId="0" applyFont="1" applyFill="1"/>
    <xf numFmtId="0" fontId="0" fillId="0" borderId="0" xfId="0" applyFont="1" applyFill="1" applyAlignment="1">
      <alignment wrapText="1"/>
    </xf>
    <xf numFmtId="0" fontId="0" fillId="0" borderId="0" xfId="0" applyFont="1" applyFill="1" applyAlignment="1">
      <alignment horizontal="right" wrapText="1"/>
    </xf>
    <xf numFmtId="165" fontId="0" fillId="0" borderId="0" xfId="0" applyNumberFormat="1" applyFont="1" applyFill="1" applyAlignment="1">
      <alignment horizontal="right" wrapText="1"/>
    </xf>
    <xf numFmtId="3" fontId="0" fillId="0" borderId="0" xfId="0" applyNumberFormat="1" applyFont="1" applyFill="1" applyAlignment="1">
      <alignment horizontal="right" wrapText="1"/>
    </xf>
    <xf numFmtId="49" fontId="0" fillId="0" borderId="0" xfId="0" applyNumberFormat="1" applyFont="1" applyFill="1" applyAlignment="1">
      <alignment horizontal="right" wrapText="1"/>
    </xf>
    <xf numFmtId="165" fontId="0" fillId="0" borderId="0" xfId="0" applyNumberFormat="1" applyFont="1" applyFill="1" applyAlignment="1">
      <alignment wrapText="1"/>
    </xf>
    <xf numFmtId="9" fontId="0" fillId="0" borderId="0" xfId="0" applyNumberFormat="1" applyFont="1" applyFill="1" applyAlignment="1">
      <alignment wrapText="1"/>
    </xf>
    <xf numFmtId="9" fontId="0" fillId="0" borderId="0" xfId="2" applyFont="1" applyFill="1" applyAlignment="1">
      <alignment wrapText="1"/>
    </xf>
    <xf numFmtId="16" fontId="0" fillId="0" borderId="0" xfId="0" applyNumberFormat="1" applyFont="1" applyFill="1" applyAlignment="1">
      <alignment wrapText="1"/>
    </xf>
    <xf numFmtId="0" fontId="0" fillId="0" borderId="0" xfId="0" applyFont="1" applyFill="1" applyAlignment="1"/>
    <xf numFmtId="0" fontId="0" fillId="0" borderId="0" xfId="0" applyFont="1" applyFill="1" applyAlignment="1">
      <alignment horizontal="left" vertical="top"/>
    </xf>
    <xf numFmtId="164" fontId="0" fillId="0" borderId="0" xfId="0" applyNumberFormat="1" applyFont="1" applyFill="1" applyAlignment="1"/>
    <xf numFmtId="14" fontId="0" fillId="0" borderId="0" xfId="0" applyNumberFormat="1" applyFont="1" applyFill="1" applyAlignment="1"/>
    <xf numFmtId="0" fontId="0" fillId="0" borderId="0" xfId="0" applyNumberFormat="1" applyFont="1" applyFill="1" applyAlignment="1"/>
    <xf numFmtId="3" fontId="0" fillId="0" borderId="0" xfId="0" applyNumberFormat="1" applyFont="1" applyFill="1" applyAlignment="1">
      <alignment horizontal="right"/>
    </xf>
    <xf numFmtId="3" fontId="0" fillId="0" borderId="0" xfId="0" applyNumberFormat="1" applyFont="1" applyFill="1" applyAlignment="1"/>
    <xf numFmtId="49" fontId="0" fillId="0" borderId="0" xfId="0" applyNumberFormat="1" applyFont="1" applyFill="1" applyAlignment="1">
      <alignment horizontal="right"/>
    </xf>
    <xf numFmtId="165" fontId="0" fillId="0" borderId="0" xfId="0" applyNumberFormat="1" applyFont="1" applyFill="1" applyAlignment="1"/>
    <xf numFmtId="165" fontId="0" fillId="0" borderId="0" xfId="0" applyNumberFormat="1" applyFont="1" applyFill="1"/>
    <xf numFmtId="9" fontId="0" fillId="0" borderId="0" xfId="0" applyNumberFormat="1" applyFont="1" applyFill="1" applyAlignment="1"/>
    <xf numFmtId="165" fontId="0" fillId="0" borderId="0" xfId="0" applyNumberFormat="1" applyFont="1" applyFill="1" applyAlignment="1">
      <alignment horizontal="left"/>
    </xf>
    <xf numFmtId="14" fontId="8" fillId="0" borderId="0" xfId="1" applyNumberFormat="1" applyFont="1" applyFill="1" applyAlignment="1"/>
    <xf numFmtId="0" fontId="8" fillId="0" borderId="0" xfId="1" applyFont="1" applyFill="1"/>
    <xf numFmtId="0" fontId="0" fillId="0" borderId="0" xfId="0" applyFont="1" applyFill="1"/>
    <xf numFmtId="14" fontId="0" fillId="0" borderId="0" xfId="0" applyNumberFormat="1" applyFont="1" applyFill="1" applyAlignment="1">
      <alignment horizontal="left" vertical="top"/>
    </xf>
    <xf numFmtId="166" fontId="0" fillId="0" borderId="0" xfId="0" applyNumberFormat="1" applyFont="1" applyFill="1" applyAlignment="1"/>
    <xf numFmtId="0" fontId="9" fillId="0" borderId="0" xfId="0" applyFont="1" applyFill="1"/>
    <xf numFmtId="6" fontId="0" fillId="0" borderId="0" xfId="0" applyNumberFormat="1" applyFont="1" applyFill="1"/>
    <xf numFmtId="14" fontId="0" fillId="0" borderId="0" xfId="0" applyNumberFormat="1" applyFont="1" applyFill="1"/>
    <xf numFmtId="14" fontId="8" fillId="0" borderId="0" xfId="1" applyNumberFormat="1" applyFont="1" applyFill="1"/>
    <xf numFmtId="165" fontId="0" fillId="0" borderId="0" xfId="0" applyNumberFormat="1" applyFont="1" applyFill="1" applyBorder="1" applyAlignment="1"/>
    <xf numFmtId="165" fontId="0" fillId="0" borderId="0" xfId="0" applyNumberFormat="1" applyFont="1" applyFill="1" applyBorder="1" applyAlignment="1">
      <alignment horizontal="right" wrapText="1"/>
    </xf>
    <xf numFmtId="0" fontId="0" fillId="0" borderId="0" xfId="0" applyFont="1" applyFill="1" applyBorder="1" applyAlignment="1">
      <alignment wrapText="1"/>
    </xf>
    <xf numFmtId="0" fontId="8" fillId="0" borderId="0" xfId="1" applyFont="1" applyFill="1" applyBorder="1" applyAlignment="1">
      <alignment wrapText="1"/>
    </xf>
    <xf numFmtId="0" fontId="8" fillId="0" borderId="0" xfId="0" applyFont="1" applyFill="1"/>
    <xf numFmtId="0" fontId="11" fillId="0" borderId="0" xfId="1" applyFont="1" applyFill="1"/>
    <xf numFmtId="6" fontId="0" fillId="0" borderId="0" xfId="0" applyNumberFormat="1" applyFont="1" applyFill="1" applyAlignment="1">
      <alignment horizontal="right" vertical="top" wrapText="1"/>
    </xf>
    <xf numFmtId="165" fontId="10" fillId="0" borderId="0" xfId="0" applyNumberFormat="1" applyFont="1" applyFill="1" applyAlignment="1"/>
    <xf numFmtId="9" fontId="10" fillId="0" borderId="0" xfId="0" applyNumberFormat="1" applyFont="1" applyFill="1" applyAlignment="1"/>
    <xf numFmtId="0" fontId="0" fillId="0" borderId="0" xfId="0" applyFont="1" applyFill="1" applyBorder="1" applyAlignment="1">
      <alignment horizontal="left" vertical="top" wrapText="1"/>
    </xf>
    <xf numFmtId="14" fontId="0" fillId="2" borderId="0" xfId="0" applyNumberFormat="1" applyFont="1" applyFill="1" applyAlignment="1"/>
    <xf numFmtId="3" fontId="0" fillId="2" borderId="0" xfId="0" applyNumberFormat="1" applyFont="1" applyFill="1" applyAlignment="1"/>
    <xf numFmtId="0" fontId="0" fillId="0" borderId="0" xfId="0" applyFont="1" applyFill="1" applyBorder="1" applyAlignment="1">
      <alignment horizontal="right" wrapText="1"/>
    </xf>
    <xf numFmtId="14" fontId="0" fillId="0" borderId="0" xfId="0" applyNumberFormat="1" applyFont="1" applyFill="1" applyBorder="1" applyAlignment="1">
      <alignment wrapText="1"/>
    </xf>
    <xf numFmtId="3" fontId="0" fillId="0" borderId="0" xfId="0" applyNumberFormat="1" applyFont="1" applyFill="1" applyBorder="1" applyAlignment="1">
      <alignment wrapText="1"/>
    </xf>
    <xf numFmtId="165" fontId="0" fillId="0" borderId="0" xfId="0" applyNumberFormat="1" applyFont="1" applyFill="1" applyBorder="1" applyAlignment="1">
      <alignment wrapText="1"/>
    </xf>
    <xf numFmtId="0" fontId="8" fillId="0" borderId="0" xfId="1" applyFont="1" applyFill="1" applyAlignment="1">
      <alignment wrapText="1"/>
    </xf>
    <xf numFmtId="3" fontId="0" fillId="0" borderId="0" xfId="0" applyNumberFormat="1" applyFont="1" applyFill="1"/>
    <xf numFmtId="168" fontId="0" fillId="0" borderId="0" xfId="0" applyNumberFormat="1" applyFont="1" applyFill="1" applyAlignment="1"/>
    <xf numFmtId="10" fontId="0" fillId="0" borderId="0" xfId="0" applyNumberFormat="1" applyFont="1" applyFill="1" applyAlignment="1"/>
    <xf numFmtId="14" fontId="0" fillId="0" borderId="0" xfId="1" applyNumberFormat="1" applyFont="1" applyFill="1"/>
    <xf numFmtId="16" fontId="0" fillId="0" borderId="0" xfId="0" applyNumberFormat="1" applyFont="1" applyFill="1" applyAlignment="1">
      <alignment horizontal="left" vertical="top"/>
    </xf>
    <xf numFmtId="164" fontId="12" fillId="0" borderId="0" xfId="0" applyNumberFormat="1" applyFont="1" applyFill="1" applyAlignment="1">
      <alignment wrapText="1"/>
    </xf>
    <xf numFmtId="0" fontId="12" fillId="0" borderId="0" xfId="0" applyFont="1" applyFill="1" applyBorder="1" applyAlignment="1">
      <alignment wrapText="1"/>
    </xf>
    <xf numFmtId="9" fontId="0" fillId="0" borderId="0" xfId="0" applyNumberFormat="1" applyFont="1" applyFill="1" applyBorder="1" applyAlignment="1">
      <alignment wrapText="1"/>
    </xf>
    <xf numFmtId="0" fontId="13" fillId="0" borderId="0" xfId="0" applyFont="1" applyFill="1" applyBorder="1" applyAlignment="1">
      <alignment wrapText="1"/>
    </xf>
    <xf numFmtId="167" fontId="0" fillId="0" borderId="0" xfId="0" applyNumberFormat="1" applyFont="1" applyFill="1" applyAlignment="1"/>
    <xf numFmtId="9" fontId="0" fillId="0" borderId="0" xfId="2" applyFont="1" applyFill="1" applyAlignment="1">
      <alignment vertical="top"/>
    </xf>
    <xf numFmtId="0" fontId="0" fillId="0" borderId="0" xfId="0" applyFont="1" applyFill="1" applyBorder="1" applyAlignment="1"/>
    <xf numFmtId="3" fontId="0" fillId="0" borderId="0" xfId="0" applyNumberFormat="1" applyFont="1" applyFill="1" applyBorder="1" applyAlignment="1">
      <alignment horizontal="right"/>
    </xf>
    <xf numFmtId="0" fontId="0" fillId="0" borderId="0" xfId="0" applyFont="1" applyFill="1" applyBorder="1" applyAlignment="1">
      <alignment horizontal="right"/>
    </xf>
    <xf numFmtId="9" fontId="0" fillId="0" borderId="0" xfId="0" applyNumberFormat="1" applyFont="1" applyFill="1" applyBorder="1" applyAlignment="1"/>
    <xf numFmtId="0" fontId="0" fillId="0" borderId="0" xfId="0" applyNumberFormat="1" applyFont="1" applyFill="1" applyBorder="1" applyAlignment="1">
      <alignment horizontal="right"/>
    </xf>
    <xf numFmtId="0" fontId="12" fillId="0" borderId="0" xfId="0" applyFont="1" applyFill="1" applyAlignment="1">
      <alignment wrapText="1"/>
    </xf>
    <xf numFmtId="3" fontId="12" fillId="0" borderId="0" xfId="0" applyNumberFormat="1" applyFont="1" applyFill="1" applyAlignment="1">
      <alignment wrapText="1"/>
    </xf>
    <xf numFmtId="0" fontId="12" fillId="0" borderId="0" xfId="0" applyFont="1" applyFill="1" applyAlignment="1">
      <alignment horizontal="right" wrapText="1"/>
    </xf>
    <xf numFmtId="9" fontId="0" fillId="0" borderId="0" xfId="0" applyNumberFormat="1" applyFont="1" applyFill="1"/>
    <xf numFmtId="3" fontId="12" fillId="0" borderId="0" xfId="0" applyNumberFormat="1" applyFont="1" applyFill="1" applyBorder="1" applyAlignment="1">
      <alignment wrapText="1"/>
    </xf>
    <xf numFmtId="3" fontId="0" fillId="0" borderId="0" xfId="0" applyNumberFormat="1" applyFont="1" applyFill="1" applyBorder="1" applyAlignment="1">
      <alignment horizontal="right" wrapText="1"/>
    </xf>
    <xf numFmtId="0" fontId="12" fillId="0" borderId="0" xfId="0" applyFont="1" applyFill="1" applyBorder="1" applyAlignment="1">
      <alignment horizontal="right" wrapText="1"/>
    </xf>
    <xf numFmtId="0" fontId="0" fillId="0" borderId="0" xfId="0" applyFont="1" applyFill="1" applyAlignment="1">
      <alignment horizontal="left" vertical="top" wrapText="1"/>
    </xf>
    <xf numFmtId="14" fontId="8" fillId="0" borderId="0" xfId="1" applyNumberFormat="1" applyFont="1" applyFill="1" applyAlignment="1">
      <alignment wrapText="1"/>
    </xf>
    <xf numFmtId="164" fontId="0" fillId="0" borderId="0" xfId="0" applyNumberFormat="1" applyFont="1" applyFill="1"/>
    <xf numFmtId="14" fontId="8" fillId="0" borderId="0" xfId="1" applyNumberFormat="1" applyFont="1" applyFill="1" applyBorder="1" applyAlignment="1">
      <alignment wrapText="1"/>
    </xf>
    <xf numFmtId="165" fontId="0" fillId="0" borderId="0" xfId="3" applyNumberFormat="1" applyFont="1" applyFill="1"/>
    <xf numFmtId="166" fontId="0" fillId="0" borderId="0" xfId="0" applyNumberFormat="1" applyFont="1" applyFill="1"/>
    <xf numFmtId="10" fontId="0" fillId="0" borderId="0" xfId="0" applyNumberFormat="1" applyFont="1" applyFill="1" applyAlignment="1">
      <alignment wrapText="1"/>
    </xf>
    <xf numFmtId="3" fontId="8" fillId="0" borderId="0" xfId="1" applyNumberFormat="1" applyFont="1" applyFill="1" applyBorder="1" applyAlignment="1">
      <alignment wrapText="1"/>
    </xf>
    <xf numFmtId="9" fontId="12" fillId="0" borderId="0" xfId="0" applyNumberFormat="1" applyFont="1" applyFill="1" applyBorder="1" applyAlignment="1">
      <alignment wrapText="1"/>
    </xf>
    <xf numFmtId="0" fontId="0" fillId="0" borderId="0" xfId="0" applyFont="1" applyFill="1" applyBorder="1" applyAlignment="1">
      <alignment vertical="top" wrapText="1"/>
    </xf>
    <xf numFmtId="14" fontId="0"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right" wrapText="1"/>
    </xf>
    <xf numFmtId="0" fontId="8" fillId="0" borderId="0" xfId="1" applyFont="1" applyFill="1" applyBorder="1" applyAlignment="1">
      <alignment vertical="top" wrapText="1"/>
    </xf>
    <xf numFmtId="10" fontId="0" fillId="0" borderId="0" xfId="0" applyNumberFormat="1" applyFont="1" applyFill="1"/>
    <xf numFmtId="0" fontId="0" fillId="0" borderId="0" xfId="0" applyFont="1"/>
    <xf numFmtId="0" fontId="0" fillId="2" borderId="0" xfId="0" applyFont="1" applyFill="1" applyAlignment="1"/>
    <xf numFmtId="0" fontId="0" fillId="2" borderId="0" xfId="0" applyFont="1" applyFill="1" applyAlignment="1">
      <alignment horizontal="left" vertical="top"/>
    </xf>
    <xf numFmtId="164" fontId="0" fillId="2" borderId="0" xfId="0" applyNumberFormat="1" applyFont="1" applyFill="1" applyAlignment="1"/>
    <xf numFmtId="165" fontId="0" fillId="2" borderId="0" xfId="0" applyNumberFormat="1" applyFont="1" applyFill="1" applyAlignment="1">
      <alignment horizontal="right"/>
    </xf>
    <xf numFmtId="0" fontId="0" fillId="2" borderId="0" xfId="0" applyNumberFormat="1" applyFont="1" applyFill="1" applyAlignment="1"/>
    <xf numFmtId="49" fontId="0" fillId="2" borderId="0" xfId="0" applyNumberFormat="1" applyFont="1" applyFill="1" applyAlignment="1">
      <alignment horizontal="right"/>
    </xf>
    <xf numFmtId="165" fontId="0" fillId="2" borderId="0" xfId="0" applyNumberFormat="1" applyFont="1" applyFill="1" applyAlignment="1"/>
    <xf numFmtId="9" fontId="0" fillId="2" borderId="0" xfId="0" applyNumberFormat="1" applyFont="1" applyFill="1" applyAlignment="1"/>
    <xf numFmtId="165" fontId="0" fillId="2" borderId="0" xfId="0" applyNumberFormat="1" applyFont="1" applyFill="1" applyAlignment="1">
      <alignment horizontal="left"/>
    </xf>
    <xf numFmtId="3" fontId="0" fillId="2" borderId="0" xfId="0" applyNumberFormat="1" applyFont="1" applyFill="1" applyAlignment="1">
      <alignment horizontal="right"/>
    </xf>
    <xf numFmtId="0" fontId="8" fillId="2" borderId="0" xfId="1" applyFont="1" applyFill="1" applyBorder="1" applyAlignment="1">
      <alignment wrapText="1"/>
    </xf>
    <xf numFmtId="0" fontId="8" fillId="2" borderId="0" xfId="1" applyFont="1" applyFill="1"/>
    <xf numFmtId="0" fontId="0" fillId="2" borderId="0" xfId="0" applyFont="1" applyFill="1"/>
    <xf numFmtId="0" fontId="2" fillId="2" borderId="0" xfId="0" applyFont="1" applyFill="1"/>
    <xf numFmtId="14" fontId="0" fillId="2" borderId="0" xfId="0" applyNumberFormat="1" applyFont="1" applyFill="1" applyAlignment="1">
      <alignment horizontal="left" vertical="top"/>
    </xf>
    <xf numFmtId="14" fontId="8" fillId="2" borderId="0" xfId="1" applyNumberFormat="1" applyFont="1" applyFill="1" applyAlignment="1"/>
    <xf numFmtId="3" fontId="0" fillId="2" borderId="0" xfId="0" applyNumberFormat="1" applyFont="1" applyFill="1"/>
    <xf numFmtId="14" fontId="8" fillId="2" borderId="0" xfId="1" applyNumberFormat="1" applyFont="1" applyFill="1"/>
    <xf numFmtId="0" fontId="6" fillId="2" borderId="0" xfId="0" applyFont="1" applyFill="1"/>
    <xf numFmtId="165" fontId="0" fillId="2" borderId="0" xfId="0" applyNumberFormat="1" applyFont="1" applyFill="1" applyAlignment="1">
      <alignment wrapText="1"/>
    </xf>
    <xf numFmtId="0" fontId="2" fillId="2" borderId="0" xfId="0" applyFont="1" applyFill="1" applyAlignment="1">
      <alignment vertical="top"/>
    </xf>
    <xf numFmtId="165" fontId="0" fillId="2" borderId="0" xfId="0" applyNumberFormat="1" applyFont="1" applyFill="1"/>
    <xf numFmtId="0" fontId="0" fillId="2" borderId="0" xfId="0" applyFont="1" applyFill="1" applyAlignment="1">
      <alignment vertical="top"/>
    </xf>
    <xf numFmtId="0" fontId="8" fillId="2" borderId="0" xfId="1" applyFont="1" applyFill="1" applyAlignment="1">
      <alignment vertical="top"/>
    </xf>
    <xf numFmtId="0" fontId="8" fillId="2" borderId="0" xfId="0" applyFont="1" applyFill="1"/>
    <xf numFmtId="0" fontId="8" fillId="2" borderId="0" xfId="1" applyFont="1" applyFill="1" applyAlignment="1"/>
    <xf numFmtId="165" fontId="0" fillId="2" borderId="0" xfId="1" applyNumberFormat="1" applyFont="1" applyFill="1" applyAlignment="1"/>
    <xf numFmtId="0" fontId="8" fillId="2" borderId="0" xfId="1" applyFont="1" applyFill="1" applyAlignment="1">
      <alignment wrapText="1"/>
    </xf>
    <xf numFmtId="3" fontId="0" fillId="2" borderId="0" xfId="0" applyNumberFormat="1" applyFont="1" applyFill="1" applyBorder="1" applyAlignment="1">
      <alignment wrapText="1"/>
    </xf>
    <xf numFmtId="165" fontId="0" fillId="2" borderId="0" xfId="0" applyNumberFormat="1" applyFont="1" applyFill="1" applyBorder="1" applyAlignment="1">
      <alignment horizontal="left"/>
    </xf>
    <xf numFmtId="16" fontId="0" fillId="2" borderId="0" xfId="0" applyNumberFormat="1" applyFont="1" applyFill="1" applyAlignment="1">
      <alignment horizontal="left" vertical="top"/>
    </xf>
    <xf numFmtId="0" fontId="0" fillId="2" borderId="0" xfId="0" applyFont="1" applyFill="1" applyBorder="1" applyAlignment="1">
      <alignment wrapText="1"/>
    </xf>
    <xf numFmtId="0" fontId="13" fillId="2" borderId="0" xfId="0" applyFont="1" applyFill="1" applyBorder="1" applyAlignment="1">
      <alignment wrapText="1"/>
    </xf>
    <xf numFmtId="3" fontId="12" fillId="2" borderId="0" xfId="0" applyNumberFormat="1" applyFont="1" applyFill="1" applyAlignment="1">
      <alignment wrapText="1"/>
    </xf>
    <xf numFmtId="3" fontId="0" fillId="2" borderId="0" xfId="0" applyNumberFormat="1" applyFont="1" applyFill="1" applyAlignment="1">
      <alignment horizontal="right" vertical="top"/>
    </xf>
    <xf numFmtId="165" fontId="0" fillId="2" borderId="0" xfId="0" applyNumberFormat="1" applyFont="1" applyFill="1" applyAlignment="1">
      <alignment horizontal="left" vertical="top"/>
    </xf>
    <xf numFmtId="0" fontId="8" fillId="2" borderId="0" xfId="1" applyFont="1" applyFill="1" applyAlignment="1">
      <alignment horizontal="left"/>
    </xf>
    <xf numFmtId="14" fontId="8" fillId="2" borderId="0" xfId="1" applyNumberFormat="1" applyFont="1" applyFill="1" applyAlignment="1">
      <alignment vertical="top"/>
    </xf>
    <xf numFmtId="0" fontId="0" fillId="2" borderId="0" xfId="0" applyNumberFormat="1" applyFont="1" applyFill="1"/>
    <xf numFmtId="166" fontId="0" fillId="2" borderId="0" xfId="0" applyNumberFormat="1" applyFont="1" applyFill="1" applyAlignment="1"/>
    <xf numFmtId="10" fontId="0" fillId="2" borderId="0" xfId="0" applyNumberFormat="1" applyFont="1" applyFill="1" applyAlignment="1"/>
    <xf numFmtId="9" fontId="0" fillId="2" borderId="0" xfId="0" applyNumberFormat="1" applyFont="1" applyFill="1" applyBorder="1" applyAlignment="1">
      <alignment wrapText="1"/>
    </xf>
    <xf numFmtId="0" fontId="0" fillId="2" borderId="0" xfId="0" applyFont="1" applyFill="1" applyBorder="1" applyAlignment="1">
      <alignment horizontal="left" vertical="top" wrapText="1"/>
    </xf>
    <xf numFmtId="165" fontId="0" fillId="2" borderId="0" xfId="0" applyNumberFormat="1" applyFont="1" applyFill="1" applyBorder="1" applyAlignment="1">
      <alignment wrapText="1"/>
    </xf>
    <xf numFmtId="9" fontId="0" fillId="2" borderId="0" xfId="0" applyNumberFormat="1" applyFont="1" applyFill="1"/>
    <xf numFmtId="0" fontId="12" fillId="2" borderId="0" xfId="0" applyFont="1" applyFill="1" applyBorder="1" applyAlignment="1">
      <alignment wrapText="1"/>
    </xf>
    <xf numFmtId="3" fontId="12" fillId="2" borderId="0" xfId="0" applyNumberFormat="1" applyFont="1" applyFill="1" applyBorder="1" applyAlignment="1">
      <alignment wrapText="1"/>
    </xf>
    <xf numFmtId="9" fontId="12" fillId="2" borderId="0" xfId="0" applyNumberFormat="1" applyFont="1" applyFill="1" applyBorder="1" applyAlignment="1">
      <alignment wrapText="1"/>
    </xf>
    <xf numFmtId="14" fontId="8" fillId="2" borderId="0" xfId="1" applyNumberFormat="1" applyFont="1" applyFill="1" applyBorder="1" applyAlignment="1">
      <alignment wrapText="1"/>
    </xf>
    <xf numFmtId="6" fontId="8" fillId="2" borderId="0" xfId="1" applyNumberFormat="1" applyFont="1" applyFill="1"/>
    <xf numFmtId="0" fontId="0" fillId="2" borderId="0" xfId="0" applyNumberFormat="1" applyFont="1" applyFill="1" applyAlignment="1">
      <alignment horizontal="right"/>
    </xf>
    <xf numFmtId="0" fontId="0" fillId="2" borderId="0" xfId="0" applyFont="1" applyFill="1" applyAlignment="1">
      <alignment wrapText="1"/>
    </xf>
    <xf numFmtId="0" fontId="0" fillId="2" borderId="0" xfId="0" applyFont="1" applyFill="1" applyAlignment="1">
      <alignment horizontal="left" vertical="top" wrapText="1"/>
    </xf>
    <xf numFmtId="0" fontId="0" fillId="2" borderId="0" xfId="0" applyFont="1" applyFill="1" applyAlignment="1">
      <alignment horizontal="right" wrapText="1"/>
    </xf>
    <xf numFmtId="3" fontId="0" fillId="2" borderId="0" xfId="0" applyNumberFormat="1" applyFont="1" applyFill="1" applyAlignment="1">
      <alignment horizontal="right" wrapText="1"/>
    </xf>
    <xf numFmtId="9" fontId="0" fillId="2" borderId="0" xfId="0" applyNumberFormat="1" applyFont="1" applyFill="1" applyAlignment="1">
      <alignment wrapText="1"/>
    </xf>
    <xf numFmtId="3" fontId="0" fillId="2" borderId="0" xfId="0" applyNumberFormat="1" applyFont="1" applyFill="1" applyAlignment="1">
      <alignment wrapText="1"/>
    </xf>
    <xf numFmtId="165" fontId="8" fillId="2" borderId="0" xfId="1" applyNumberFormat="1" applyFont="1" applyFill="1"/>
    <xf numFmtId="166" fontId="0" fillId="2" borderId="0" xfId="0" applyNumberFormat="1" applyFont="1" applyFill="1"/>
    <xf numFmtId="3" fontId="8" fillId="2" borderId="0" xfId="1" applyNumberFormat="1" applyFont="1" applyFill="1"/>
    <xf numFmtId="14" fontId="0" fillId="2" borderId="0" xfId="0" applyNumberFormat="1" applyFont="1" applyFill="1" applyBorder="1" applyAlignment="1">
      <alignment horizontal="left" vertical="top" wrapText="1"/>
    </xf>
    <xf numFmtId="3" fontId="0" fillId="2" borderId="0" xfId="0" applyNumberFormat="1" applyFont="1" applyFill="1" applyBorder="1" applyAlignment="1">
      <alignment horizontal="right" wrapText="1"/>
    </xf>
    <xf numFmtId="10" fontId="0" fillId="2" borderId="0" xfId="0" applyNumberFormat="1" applyFont="1" applyFill="1" applyBorder="1" applyAlignment="1">
      <alignment wrapText="1"/>
    </xf>
    <xf numFmtId="6" fontId="8" fillId="2" borderId="0" xfId="1" applyNumberFormat="1" applyFont="1" applyFill="1" applyBorder="1" applyAlignment="1">
      <alignment wrapText="1"/>
    </xf>
    <xf numFmtId="1" fontId="0" fillId="2" borderId="0" xfId="0" applyNumberFormat="1" applyFont="1" applyFill="1"/>
    <xf numFmtId="1" fontId="0" fillId="0" borderId="0" xfId="0" applyNumberFormat="1" applyFont="1" applyFill="1"/>
    <xf numFmtId="0" fontId="7" fillId="3" borderId="0" xfId="0" applyFont="1" applyFill="1"/>
    <xf numFmtId="0" fontId="6" fillId="4" borderId="0" xfId="0" applyFont="1" applyFill="1" applyAlignment="1">
      <alignment horizontal="right"/>
    </xf>
    <xf numFmtId="0" fontId="6" fillId="4" borderId="0" xfId="0" applyFont="1" applyFill="1"/>
    <xf numFmtId="0" fontId="6" fillId="0" borderId="0" xfId="0" applyFont="1"/>
    <xf numFmtId="0" fontId="6" fillId="3" borderId="0" xfId="0" applyFont="1" applyFill="1"/>
    <xf numFmtId="0" fontId="0" fillId="5" borderId="0" xfId="0" applyFont="1" applyFill="1"/>
    <xf numFmtId="0" fontId="14" fillId="6" borderId="0" xfId="0" applyFont="1" applyFill="1" applyAlignment="1">
      <alignment horizontal="center" wrapText="1"/>
    </xf>
    <xf numFmtId="0" fontId="15" fillId="6" borderId="0" xfId="0" applyFont="1" applyFill="1" applyAlignment="1">
      <alignment horizontal="center"/>
    </xf>
    <xf numFmtId="0" fontId="16" fillId="7" borderId="0" xfId="0" applyFont="1" applyFill="1" applyAlignment="1">
      <alignment wrapText="1"/>
    </xf>
    <xf numFmtId="0" fontId="16" fillId="6" borderId="0" xfId="0" applyFont="1" applyFill="1" applyAlignment="1">
      <alignment wrapText="1"/>
    </xf>
    <xf numFmtId="0" fontId="16" fillId="8" borderId="0" xfId="0" applyFont="1" applyFill="1" applyAlignment="1">
      <alignment wrapText="1"/>
    </xf>
    <xf numFmtId="0" fontId="15" fillId="9" borderId="0" xfId="0" applyFont="1" applyFill="1" applyAlignment="1">
      <alignment horizontal="center" wrapText="1"/>
    </xf>
    <xf numFmtId="0" fontId="15" fillId="9" borderId="0" xfId="0" applyFont="1" applyFill="1" applyAlignment="1">
      <alignment horizontal="center"/>
    </xf>
    <xf numFmtId="0" fontId="12" fillId="0" borderId="0" xfId="0" applyFont="1"/>
    <xf numFmtId="0" fontId="0" fillId="0" borderId="0" xfId="0" applyAlignment="1">
      <alignment vertical="center"/>
    </xf>
    <xf numFmtId="0" fontId="12" fillId="0" borderId="0" xfId="0" applyFont="1" applyAlignment="1">
      <alignment wrapText="1"/>
    </xf>
    <xf numFmtId="0" fontId="12" fillId="10" borderId="0" xfId="0" applyFont="1" applyFill="1" applyAlignment="1">
      <alignment wrapText="1"/>
    </xf>
    <xf numFmtId="0" fontId="12" fillId="11" borderId="0" xfId="0" applyFont="1" applyFill="1" applyAlignment="1">
      <alignment wrapText="1"/>
    </xf>
    <xf numFmtId="3" fontId="0" fillId="0" borderId="0" xfId="1" applyNumberFormat="1" applyFont="1" applyFill="1" applyAlignment="1">
      <alignment vertical="center"/>
    </xf>
    <xf numFmtId="3" fontId="0" fillId="0" borderId="0" xfId="1" applyNumberFormat="1" applyFont="1" applyFill="1" applyAlignment="1">
      <alignment vertical="center" wrapText="1"/>
    </xf>
    <xf numFmtId="0" fontId="0" fillId="0" borderId="0" xfId="1" applyFont="1" applyFill="1" applyBorder="1" applyAlignment="1">
      <alignment vertical="center" wrapText="1"/>
    </xf>
    <xf numFmtId="0" fontId="12" fillId="0" borderId="0" xfId="0" applyFont="1" applyAlignment="1">
      <alignment vertical="center" wrapText="1"/>
    </xf>
    <xf numFmtId="0" fontId="0" fillId="0" borderId="0" xfId="1" applyFont="1" applyFill="1" applyBorder="1" applyAlignment="1">
      <alignment wrapText="1"/>
    </xf>
    <xf numFmtId="0" fontId="0" fillId="0" borderId="0" xfId="1" applyFont="1" applyFill="1" applyAlignment="1">
      <alignment vertical="center"/>
    </xf>
    <xf numFmtId="3" fontId="0" fillId="0" borderId="0" xfId="1" applyNumberFormat="1" applyFont="1" applyFill="1" applyBorder="1" applyAlignment="1">
      <alignment wrapText="1"/>
    </xf>
    <xf numFmtId="0" fontId="0" fillId="0" borderId="0" xfId="1" applyFont="1" applyFill="1"/>
    <xf numFmtId="3" fontId="12" fillId="0" borderId="0" xfId="1" applyNumberFormat="1" applyFont="1" applyFill="1"/>
    <xf numFmtId="3" fontId="0" fillId="0" borderId="0" xfId="1" applyNumberFormat="1" applyFont="1" applyFill="1"/>
    <xf numFmtId="3" fontId="0" fillId="0" borderId="0" xfId="1" applyNumberFormat="1" applyFont="1"/>
    <xf numFmtId="0" fontId="12" fillId="0" borderId="0" xfId="1" applyFont="1" applyFill="1" applyAlignment="1"/>
    <xf numFmtId="3" fontId="0" fillId="0" borderId="0" xfId="1" applyNumberFormat="1" applyFont="1" applyFill="1" applyAlignment="1"/>
    <xf numFmtId="3" fontId="0" fillId="0" borderId="0" xfId="1" applyNumberFormat="1" applyFont="1" applyFill="1" applyAlignment="1">
      <alignment wrapText="1"/>
    </xf>
    <xf numFmtId="0" fontId="0" fillId="0" borderId="0" xfId="1" applyFont="1" applyFill="1" applyAlignment="1">
      <alignment wrapText="1"/>
    </xf>
    <xf numFmtId="0" fontId="17" fillId="0" borderId="0" xfId="0" applyFont="1" applyAlignment="1">
      <alignment wrapText="1"/>
    </xf>
    <xf numFmtId="0" fontId="0" fillId="10" borderId="0" xfId="1" applyFont="1" applyFill="1" applyBorder="1" applyAlignment="1">
      <alignment wrapText="1"/>
    </xf>
    <xf numFmtId="3" fontId="0" fillId="0" borderId="0" xfId="0" applyNumberFormat="1"/>
    <xf numFmtId="0" fontId="0" fillId="0" borderId="0" xfId="0" applyAlignment="1">
      <alignment wrapText="1"/>
    </xf>
    <xf numFmtId="0" fontId="12" fillId="12" borderId="0" xfId="0" applyFont="1" applyFill="1" applyAlignment="1">
      <alignment wrapText="1"/>
    </xf>
    <xf numFmtId="0" fontId="0" fillId="12" borderId="0" xfId="0" applyFill="1"/>
    <xf numFmtId="0" fontId="6" fillId="12" borderId="0" xfId="0" applyFont="1" applyFill="1"/>
    <xf numFmtId="0" fontId="0" fillId="12" borderId="0" xfId="0" applyFill="1" applyAlignment="1">
      <alignment wrapText="1"/>
    </xf>
    <xf numFmtId="3" fontId="0" fillId="0" borderId="0" xfId="0" applyNumberFormat="1" applyAlignment="1">
      <alignment wrapText="1"/>
    </xf>
    <xf numFmtId="165" fontId="0" fillId="0" borderId="0" xfId="3" applyNumberFormat="1" applyFont="1" applyFill="1" applyBorder="1" applyAlignment="1">
      <alignment wrapText="1"/>
    </xf>
    <xf numFmtId="0" fontId="0" fillId="0" borderId="0" xfId="1" applyFont="1"/>
    <xf numFmtId="17" fontId="0" fillId="0" borderId="0" xfId="1" applyNumberFormat="1" applyFont="1" applyFill="1" applyBorder="1" applyAlignment="1">
      <alignment wrapText="1"/>
    </xf>
    <xf numFmtId="0" fontId="9" fillId="0" borderId="0" xfId="0" applyFont="1"/>
    <xf numFmtId="0" fontId="9"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0" fillId="11" borderId="0" xfId="1" applyFont="1" applyFill="1" applyBorder="1" applyAlignment="1">
      <alignment wrapText="1"/>
    </xf>
    <xf numFmtId="3" fontId="12" fillId="0" borderId="0" xfId="0" applyNumberFormat="1" applyFont="1" applyAlignment="1">
      <alignment wrapText="1"/>
    </xf>
    <xf numFmtId="3" fontId="9" fillId="0" borderId="0" xfId="0" applyNumberFormat="1" applyFont="1" applyAlignment="1">
      <alignment wrapText="1"/>
    </xf>
    <xf numFmtId="0" fontId="18" fillId="0" borderId="0" xfId="0" applyFont="1" applyAlignment="1">
      <alignment wrapText="1"/>
    </xf>
    <xf numFmtId="0" fontId="19" fillId="0" borderId="0" xfId="0" applyFont="1" applyAlignment="1">
      <alignment wrapText="1"/>
    </xf>
    <xf numFmtId="3" fontId="9" fillId="0" borderId="0" xfId="1" applyNumberFormat="1" applyFont="1" applyFill="1" applyBorder="1" applyAlignment="1">
      <alignment wrapText="1"/>
    </xf>
    <xf numFmtId="0" fontId="0" fillId="0" borderId="0" xfId="1" applyFont="1" applyAlignment="1">
      <alignment wrapText="1"/>
    </xf>
    <xf numFmtId="0" fontId="20" fillId="0" borderId="0" xfId="0" applyFont="1" applyAlignment="1">
      <alignment wrapText="1"/>
    </xf>
    <xf numFmtId="0" fontId="21" fillId="0" borderId="0" xfId="0" applyFont="1" applyAlignment="1">
      <alignment wrapText="1"/>
    </xf>
    <xf numFmtId="0" fontId="9" fillId="11" borderId="0" xfId="0" applyFont="1" applyFill="1" applyAlignment="1">
      <alignment wrapText="1"/>
    </xf>
    <xf numFmtId="0" fontId="9" fillId="10" borderId="0" xfId="0" applyFont="1" applyFill="1" applyAlignment="1">
      <alignment wrapText="1"/>
    </xf>
    <xf numFmtId="0" fontId="9" fillId="0" borderId="0" xfId="1" applyFont="1" applyFill="1"/>
    <xf numFmtId="3" fontId="9" fillId="0" borderId="0" xfId="1" applyNumberFormat="1" applyFont="1" applyFill="1"/>
    <xf numFmtId="0" fontId="9" fillId="0" borderId="0" xfId="1" applyFont="1" applyFill="1" applyBorder="1" applyAlignment="1">
      <alignment wrapText="1"/>
    </xf>
    <xf numFmtId="0" fontId="22" fillId="0" borderId="0" xfId="0" applyFont="1" applyAlignment="1">
      <alignment wrapText="1"/>
    </xf>
    <xf numFmtId="0" fontId="0" fillId="0" borderId="0" xfId="1" applyNumberFormat="1" applyFont="1" applyFill="1"/>
    <xf numFmtId="0" fontId="23" fillId="0" borderId="0" xfId="0" applyFont="1" applyAlignment="1">
      <alignment wrapText="1"/>
    </xf>
    <xf numFmtId="0" fontId="0" fillId="11" borderId="0" xfId="0" applyFill="1" applyAlignment="1">
      <alignment wrapText="1"/>
    </xf>
    <xf numFmtId="0" fontId="0" fillId="10" borderId="0" xfId="0" applyFill="1" applyAlignment="1">
      <alignment wrapText="1"/>
    </xf>
    <xf numFmtId="0" fontId="12" fillId="0" borderId="0" xfId="1" applyFont="1" applyFill="1"/>
    <xf numFmtId="0" fontId="0" fillId="0" borderId="0" xfId="1" applyFont="1" applyFill="1" applyAlignment="1">
      <alignment vertical="top" wrapText="1"/>
    </xf>
    <xf numFmtId="165" fontId="12" fillId="0" borderId="0" xfId="0" applyNumberFormat="1" applyFont="1" applyAlignment="1">
      <alignment wrapText="1"/>
    </xf>
    <xf numFmtId="165" fontId="0" fillId="0" borderId="0" xfId="1" applyNumberFormat="1" applyFont="1" applyFill="1"/>
    <xf numFmtId="37" fontId="0" fillId="0" borderId="0" xfId="1" applyNumberFormat="1" applyFont="1" applyFill="1"/>
    <xf numFmtId="37" fontId="12" fillId="0" borderId="0" xfId="0" applyNumberFormat="1" applyFont="1" applyAlignment="1">
      <alignment horizontal="right"/>
    </xf>
    <xf numFmtId="1" fontId="12" fillId="0" borderId="0" xfId="0" applyNumberFormat="1" applyFont="1" applyAlignment="1">
      <alignment wrapText="1"/>
    </xf>
    <xf numFmtId="0" fontId="24" fillId="0" borderId="0" xfId="0" applyFont="1"/>
    <xf numFmtId="0" fontId="0" fillId="12" borderId="0" xfId="1" applyFont="1" applyFill="1"/>
    <xf numFmtId="169" fontId="0" fillId="0" borderId="0" xfId="1" applyNumberFormat="1" applyFont="1" applyFill="1" applyBorder="1" applyAlignment="1">
      <alignment wrapText="1"/>
    </xf>
    <xf numFmtId="169" fontId="12" fillId="0" borderId="0" xfId="0" applyNumberFormat="1" applyFont="1" applyAlignment="1">
      <alignment wrapText="1"/>
    </xf>
    <xf numFmtId="165" fontId="0" fillId="0" borderId="0" xfId="1" applyNumberFormat="1" applyFont="1" applyFill="1" applyBorder="1" applyAlignment="1">
      <alignment wrapText="1"/>
    </xf>
    <xf numFmtId="0" fontId="14" fillId="0" borderId="0" xfId="0" applyFont="1"/>
    <xf numFmtId="3" fontId="24" fillId="0" borderId="0" xfId="0" applyNumberFormat="1" applyFont="1"/>
    <xf numFmtId="3" fontId="9" fillId="0" borderId="0" xfId="0" applyNumberFormat="1" applyFont="1"/>
    <xf numFmtId="0" fontId="0" fillId="13" borderId="0" xfId="0" applyFill="1"/>
    <xf numFmtId="3" fontId="25" fillId="13" borderId="0" xfId="0" applyNumberFormat="1" applyFont="1" applyFill="1"/>
    <xf numFmtId="0" fontId="9" fillId="13" borderId="0" xfId="0" applyFont="1" applyFill="1"/>
    <xf numFmtId="0" fontId="25" fillId="13" borderId="0" xfId="0" applyFont="1" applyFill="1"/>
    <xf numFmtId="0" fontId="1" fillId="0" borderId="0" xfId="1" applyBorder="1"/>
    <xf numFmtId="0" fontId="26" fillId="0" borderId="0" xfId="1" applyFont="1" applyBorder="1"/>
    <xf numFmtId="3" fontId="27" fillId="0" borderId="0" xfId="1" applyNumberFormat="1" applyFont="1" applyFill="1" applyBorder="1"/>
    <xf numFmtId="0" fontId="1" fillId="0" borderId="0" xfId="1" applyFill="1"/>
    <xf numFmtId="0" fontId="1" fillId="0" borderId="0" xfId="1" applyFill="1" applyBorder="1"/>
    <xf numFmtId="0" fontId="9" fillId="0" borderId="0" xfId="0" applyFont="1" applyAlignment="1">
      <alignment vertical="top"/>
    </xf>
    <xf numFmtId="3" fontId="8" fillId="0" borderId="0" xfId="1" applyNumberFormat="1" applyFont="1" applyFill="1" applyBorder="1"/>
    <xf numFmtId="0" fontId="26" fillId="0" borderId="0" xfId="1" applyFont="1" applyFill="1" applyBorder="1"/>
    <xf numFmtId="0" fontId="8" fillId="0" borderId="0" xfId="1" applyFont="1" applyFill="1" applyBorder="1"/>
    <xf numFmtId="3" fontId="28" fillId="0" borderId="0" xfId="1" applyNumberFormat="1" applyFont="1" applyFill="1" applyBorder="1"/>
    <xf numFmtId="9" fontId="15" fillId="14" borderId="0" xfId="0" applyNumberFormat="1" applyFont="1" applyFill="1"/>
    <xf numFmtId="0" fontId="15" fillId="14" borderId="0" xfId="0" applyFont="1" applyFill="1"/>
    <xf numFmtId="0" fontId="29" fillId="15" borderId="0" xfId="0" applyFont="1" applyFill="1" applyAlignment="1">
      <alignment vertical="top" wrapText="1"/>
    </xf>
  </cellXfs>
  <cellStyles count="4">
    <cellStyle name="Comma" xfId="3" builtinId="3"/>
    <cellStyle name="Hyperlink" xfId="1" builtinId="8"/>
    <cellStyle name="Normal" xfId="0" builtinId="0"/>
    <cellStyle name="Percent" xfId="2" builtinId="5"/>
  </cellStyles>
  <dxfs count="3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a.com.tr/en/asia-pacific/indonesian-team-in-china-to-check-covid-19-vaccines/2008887" TargetMode="External"/><Relationship Id="rId21" Type="http://schemas.openxmlformats.org/officeDocument/2006/relationships/hyperlink" Target="https://www.reuters.com/article/us-health-coronavirus-bangladesh-india/bangladesh-signs-deal-with-india-for-30-million-doses-of-covid-19-vaccine-idUSKBN27L1CD" TargetMode="External"/><Relationship Id="rId324" Type="http://schemas.openxmlformats.org/officeDocument/2006/relationships/hyperlink" Target="https://www.reuters.com/article/us-health-coronavirus-hongkong-sinovac/hong-kong-approves-chinas-sinovac-vaccine-rollout-from-february-26-idUSKBN2AI0PT" TargetMode="External"/><Relationship Id="rId531" Type="http://schemas.openxmlformats.org/officeDocument/2006/relationships/hyperlink" Target="https://tass.com/economy/1260321" TargetMode="External"/><Relationship Id="rId629" Type="http://schemas.openxmlformats.org/officeDocument/2006/relationships/hyperlink" Target="https://arynews.tv/en/pia-coronavirus-vaccine-doses-china/" TargetMode="External"/><Relationship Id="rId170" Type="http://schemas.openxmlformats.org/officeDocument/2006/relationships/hyperlink" Target="https://www.reuters.com/article/us-health-coronavirus-peru/peru-inks-deals-with-sinopharm-astrazeneca-for-coronavirus-vaccines-president-idINKBN29B2JX" TargetMode="External"/><Relationship Id="rId268" Type="http://schemas.openxmlformats.org/officeDocument/2006/relationships/hyperlink" Target="https://walltrace.com/2021/02/egypt-recommends-astrazeneca-vaccine-for-emergency-usage/" TargetMode="External"/><Relationship Id="rId475" Type="http://schemas.openxmlformats.org/officeDocument/2006/relationships/hyperlink" Target="https://portal.fiocruz.br/en/news/fiocruz-supports-alternatives-hasten-vaccination-brazil" TargetMode="External"/><Relationship Id="rId32" Type="http://schemas.openxmlformats.org/officeDocument/2006/relationships/hyperlink" Target="https://www.beehive.govt.nz/release/two-new-vaccines-secured-enough-every-new-zealander" TargetMode="External"/><Relationship Id="rId128" Type="http://schemas.openxmlformats.org/officeDocument/2006/relationships/hyperlink" Target="https://valneva.com/press-release/valneva-announces-major-covid-19-vaccine-partnership-with-u-k-government/" TargetMode="External"/><Relationship Id="rId335" Type="http://schemas.openxmlformats.org/officeDocument/2006/relationships/hyperlink" Target="https://www.reuters.com/article/us-health-coronavirus-brazil/brazil-approves-pfizers-covid-19-shot-but-has-none-to-use-idUSKBN2AN19Q" TargetMode="External"/><Relationship Id="rId542" Type="http://schemas.openxmlformats.org/officeDocument/2006/relationships/hyperlink" Target="https://govmu.org/EN/Pages/NewsDetails.aspx?n=Mauritius-procures-COVID-19-vaccines-through-diplomatic-and-pooled-procurement-channels.aspx" TargetMode="External"/><Relationship Id="rId181" Type="http://schemas.openxmlformats.org/officeDocument/2006/relationships/hyperlink" Target="https://www.aa.com.tr/en/americas/chile-approves-pfizer-vaccine-for-emergency-use/2079258" TargetMode="External"/><Relationship Id="rId402" Type="http://schemas.openxmlformats.org/officeDocument/2006/relationships/hyperlink" Target="https://www.raps.org/news-and-articles/news-articles/2020/3/covid-19-vaccine-tracker" TargetMode="External"/><Relationship Id="rId279" Type="http://schemas.openxmlformats.org/officeDocument/2006/relationships/hyperlink" Target="https://www.msn.com/en-us/news/world/serbia-approves-chinas-sinopharm-vaccine-for-use/ar-BB1cSNqX" TargetMode="External"/><Relationship Id="rId486" Type="http://schemas.openxmlformats.org/officeDocument/2006/relationships/hyperlink" Target="https://www.reuters.com/article/health-coronavirus-astrazeneca/britain-and-other-nations-press-on-with-astrazeneca-vaccine-amid-trial-questions-idUSKBN28710J" TargetMode="External"/><Relationship Id="rId43" Type="http://schemas.openxmlformats.org/officeDocument/2006/relationships/hyperlink" Target="https://www.reuters.com/article/us-health-coronavirus-brazil/pfizer-offers-brazil-deal-for-millions-of-vaccine-doses-idUSKBN27Y2UC" TargetMode="External"/><Relationship Id="rId139" Type="http://schemas.openxmlformats.org/officeDocument/2006/relationships/hyperlink" Target="https://cairoscene.com/Buzz/Egypt-Secures-30-Million-Doses-of-Oxford-s-COVID-19-Vaccine" TargetMode="External"/><Relationship Id="rId346" Type="http://schemas.openxmlformats.org/officeDocument/2006/relationships/hyperlink" Target="https://news.yahoo.com/malaysia-approves-sinovac-astrazeneca-covid-121058890.html" TargetMode="External"/><Relationship Id="rId553" Type="http://schemas.openxmlformats.org/officeDocument/2006/relationships/hyperlink" Target="https://www.reuters.com/world/africa/egypt-purchase-20-million-doses-sinopharm-vaccine-2021-04-20/" TargetMode="External"/><Relationship Id="rId192" Type="http://schemas.openxmlformats.org/officeDocument/2006/relationships/hyperlink" Target="https://www.nytimes.com/2020/12/02/world/europe/pfizer-coronavirus-vaccine-approved-uk.html" TargetMode="External"/><Relationship Id="rId206" Type="http://schemas.openxmlformats.org/officeDocument/2006/relationships/hyperlink" Target="https://www.reuters.com/article/health-coronavirus-chile-sinovac/update-1-chile-regulator-greenlights-sinovac-covid-19-vaccine-for-emergency-use-idUSL1N2JV1KB" TargetMode="External"/><Relationship Id="rId413" Type="http://schemas.openxmlformats.org/officeDocument/2006/relationships/hyperlink" Target="https://www.forbes.com/sites/joewalsh/2021/03/12/who-approves-johnson--johnsons-covid-vaccine-as-developing-countries-lag-in-immunizations/?sh=4c32b394284d" TargetMode="External"/><Relationship Id="rId497" Type="http://schemas.openxmlformats.org/officeDocument/2006/relationships/hyperlink" Target="https://www.thenews.com.pk/print/808558-first-shipment-of-single-dose-chinese-vaccine-to-reach-pakistan-on-Thursday" TargetMode="External"/><Relationship Id="rId620" Type="http://schemas.openxmlformats.org/officeDocument/2006/relationships/hyperlink" Target="https://www.gavi.org/news/media-room/gavi-signs-agreement-novavax-secure-doses-behalf-covax-facility" TargetMode="External"/><Relationship Id="rId357" Type="http://schemas.openxmlformats.org/officeDocument/2006/relationships/hyperlink" Target="https://kathmandupost.com/health/2021/02/16/cabinet-clears-way-for-procuring-2-million-doses-of-covid-19-vaccine-from-india" TargetMode="External"/><Relationship Id="rId54" Type="http://schemas.openxmlformats.org/officeDocument/2006/relationships/hyperlink" Target="https://yalibnan.com/2020/12/28/lebanon-reserving-nearly-2-million-pfizer-coronavirus-vaccines/" TargetMode="External"/><Relationship Id="rId217" Type="http://schemas.openxmlformats.org/officeDocument/2006/relationships/hyperlink" Target="https://scroll.in/latest/983861/coronavirus-centre-to-procure-55-lakh-doses-of-bharat-biotechs-vaccine" TargetMode="External"/><Relationship Id="rId564" Type="http://schemas.openxmlformats.org/officeDocument/2006/relationships/hyperlink" Target="https://english.alarabiya.net/coronavirus/2021/04/27/Egypt-approves-China-s-Sinovac-COVID-19-vaccine-for-emergency-use" TargetMode="External"/><Relationship Id="rId424" Type="http://schemas.openxmlformats.org/officeDocument/2006/relationships/hyperlink" Target="https://abcnews.go.com/Health/wireStory/china-approves-fourth-covid-19-vaccine-emergency-76481454" TargetMode="External"/><Relationship Id="rId631" Type="http://schemas.openxmlformats.org/officeDocument/2006/relationships/hyperlink" Target="https://investors.modernatx.com/news-releases/news-release-details/moderna-announces-new-supply-agreement-switzerland-7-million" TargetMode="External"/><Relationship Id="rId270" Type="http://schemas.openxmlformats.org/officeDocument/2006/relationships/hyperlink" Target="https://cnnphilippines.com/news/2021/1/28/AstraZeneca-COVID-19-vaccine-emergency-use-approval-FDA.html" TargetMode="External"/><Relationship Id="rId65" Type="http://schemas.openxmlformats.org/officeDocument/2006/relationships/hyperlink" Target="https://www.channelnewsasia.com/news/asia/covid-19-vaccines-indonesia-pfizer-astrazeneca-sinovac-13859424" TargetMode="External"/><Relationship Id="rId130" Type="http://schemas.openxmlformats.org/officeDocument/2006/relationships/hyperlink" Target="https://www.who.int/news/item/18-12-2020-covax-announces-additional-deals-to-access-promising-covid-19-vaccine-candidates-plans-global-rollout-starting-q1-2021" TargetMode="External"/><Relationship Id="rId368" Type="http://schemas.openxmlformats.org/officeDocument/2006/relationships/hyperlink" Target="https://www.chinadaily.com.cn/a/202102/26/WS6038957aa31024ad0baab5c8.html" TargetMode="External"/><Relationship Id="rId575" Type="http://schemas.openxmlformats.org/officeDocument/2006/relationships/hyperlink" Target="https://raajje.mv/96801" TargetMode="External"/><Relationship Id="rId228" Type="http://schemas.openxmlformats.org/officeDocument/2006/relationships/hyperlink" Target="https://www.japantimes.co.jp/news/2021/01/20/world/science-health-world/south-korea-novavax-vaccine/" TargetMode="External"/><Relationship Id="rId435" Type="http://schemas.openxmlformats.org/officeDocument/2006/relationships/hyperlink" Target="https://menafn.com/1101765189/Sri-Lanka-to-obtain-7-million-Sputnik-V-vaccines" TargetMode="External"/><Relationship Id="rId281" Type="http://schemas.openxmlformats.org/officeDocument/2006/relationships/hyperlink" Target="https://www.reuters.com/article/us-health-coronavirus-swiss-astrazeneca/swiss-delay-astrazeneca-covid-vaccine-approval-order-more-shots-from-others-idUSKBN2A32GV" TargetMode="External"/><Relationship Id="rId502" Type="http://schemas.openxmlformats.org/officeDocument/2006/relationships/hyperlink" Target="https://www.reuters.com/article/uk-health-coronavirus-safrica/serum-institute-refunds-safrica-for-undelivered-astrazeneca-doses-idUSKBN2BV20W" TargetMode="External"/><Relationship Id="rId76" Type="http://schemas.openxmlformats.org/officeDocument/2006/relationships/hyperlink" Target="https://www.reuters.com/article/us-health-coronavirus-moderna-israel-idUSKBN23O2RA" TargetMode="External"/><Relationship Id="rId141" Type="http://schemas.openxmlformats.org/officeDocument/2006/relationships/hyperlink" Target="https://www.reuters.com/article/us-health-coronavirus-brazil/brazil-in-advanced-talks-with-pfizer-to-buy-70-million-covid-19-vaccine-doses-idUSKBN28H2Y7" TargetMode="External"/><Relationship Id="rId379" Type="http://schemas.openxmlformats.org/officeDocument/2006/relationships/hyperlink" Target="https://asiatimes.com/2021/02/brazil-aims-to-buy-30m-sputnik-v-covaxin-shots/" TargetMode="External"/><Relationship Id="rId586" Type="http://schemas.openxmlformats.org/officeDocument/2006/relationships/hyperlink" Target="https://www.reuters.com/business/healthcare-pharmaceuticals/el-salvador-inks-deal-with-pfizer-44-mln-covid-19-vaccine-doses-2021-05-05/" TargetMode="External"/><Relationship Id="rId7" Type="http://schemas.openxmlformats.org/officeDocument/2006/relationships/hyperlink" Target="https://investors.modernatx.com/news-releases/news-release-details/moderna-confirms-40-million-covid-19-vaccine-dose-supply" TargetMode="External"/><Relationship Id="rId239" Type="http://schemas.openxmlformats.org/officeDocument/2006/relationships/hyperlink" Target="https://www.globenewswire.com/news-release/2021/01/22/2163083/0/en/Novavax-and-Government-of-Canada-Finalize-Advance-Purchase-Agreement-for-COVID-19-Vaccine.html" TargetMode="External"/><Relationship Id="rId446" Type="http://schemas.openxmlformats.org/officeDocument/2006/relationships/hyperlink" Target="https://news.cgtn.com/news/2021-01-24/Morocco-approves-emergency-use-of-China-s-Sinopharm-COVID-19-vaccine--XjzvHTjxfy/index.html" TargetMode="External"/><Relationship Id="rId292" Type="http://schemas.openxmlformats.org/officeDocument/2006/relationships/hyperlink" Target="https://www.timeoutdoha.com/news/460576-qatar-to-begin-issuing-moderna-covid-19-vaccine" TargetMode="External"/><Relationship Id="rId306" Type="http://schemas.openxmlformats.org/officeDocument/2006/relationships/hyperlink" Target="https://www.reuters.com/article/health-coronavirus-myanmar-vaccine/refile-myanmar-launches-vaccination-drive-prioritises-frontline-healthcare-workers-idUSL4N2K13DT" TargetMode="External"/><Relationship Id="rId87" Type="http://schemas.openxmlformats.org/officeDocument/2006/relationships/hyperlink" Target="https://ir.novavax.com/news-releases/news-release-details/novavax-awarded-department-defense-contract-covid-19-vaccine" TargetMode="External"/><Relationship Id="rId513" Type="http://schemas.openxmlformats.org/officeDocument/2006/relationships/hyperlink" Target="https://www.reuters.com/article/us-health-coronavirus-el-salvador-china-idUSKBN2BR0RM" TargetMode="External"/><Relationship Id="rId597" Type="http://schemas.openxmlformats.org/officeDocument/2006/relationships/hyperlink" Target="https://covid19.trackvaccines.org/country/dominican-republic/" TargetMode="External"/><Relationship Id="rId152" Type="http://schemas.openxmlformats.org/officeDocument/2006/relationships/hyperlink" Target="https://www.nytimes.com/2021/01/07/business/china-coronavirus-vaccine-sinovac.html" TargetMode="External"/><Relationship Id="rId457" Type="http://schemas.openxmlformats.org/officeDocument/2006/relationships/hyperlink" Target="https://www.reuters.com/article/us-health-coronavirus-philippines-vaccin/philippines-approves-sinovac-vaccine-but-not-for-all-health-workers-idUSKBN2AM0DO" TargetMode="External"/><Relationship Id="rId14" Type="http://schemas.openxmlformats.org/officeDocument/2006/relationships/hyperlink" Target="https://www.taiwannews.com.tw/en/news/4028446" TargetMode="External"/><Relationship Id="rId317" Type="http://schemas.openxmlformats.org/officeDocument/2006/relationships/hyperlink" Target="https://www.reuters.com/article/us-health-coronavirus-taiwan/taiwan-grants-emergency-authorisation-for-astrazeneca-covid-19-vaccine-idUSKBN2AK05R" TargetMode="External"/><Relationship Id="rId524" Type="http://schemas.openxmlformats.org/officeDocument/2006/relationships/hyperlink" Target="https://apnews.com/article/health-morocco-coronavirus-pandemic-coronavirus-vaccine-8e862bb6df677e0ade535ca8e32d2b34" TargetMode="External"/><Relationship Id="rId98" Type="http://schemas.openxmlformats.org/officeDocument/2006/relationships/hyperlink" Target="https://www.jnj.com/johnson-johnson-announces-agreement-in-principle-with-government-of-canada-to-supply-its-covid19-vaccine-candidate" TargetMode="External"/><Relationship Id="rId163" Type="http://schemas.openxmlformats.org/officeDocument/2006/relationships/hyperlink" Target="https://www.channelnewsasia.com/news/asia/indonesia-agreements-signed-100-million-doses-covid-19-13865446" TargetMode="External"/><Relationship Id="rId370" Type="http://schemas.openxmlformats.org/officeDocument/2006/relationships/hyperlink" Target="https://www.reuters.com/article/health-coronavirus-panama/panama-to-buy-2-million-more-doses-of-pfizer-vaccine-idUSL2N2KY0LQ" TargetMode="External"/><Relationship Id="rId230" Type="http://schemas.openxmlformats.org/officeDocument/2006/relationships/hyperlink" Target="https://www.bbc.com/news/world-europe-55747623" TargetMode="External"/><Relationship Id="rId468" Type="http://schemas.openxmlformats.org/officeDocument/2006/relationships/hyperlink" Target="http://www.chinadaily.com.cn/a/202103/13/WS604c2a24a31024ad0baaef7a.html" TargetMode="External"/><Relationship Id="rId25"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328" Type="http://schemas.openxmlformats.org/officeDocument/2006/relationships/hyperlink" Target="https://seekingalpha.com/news/3662016-novavax-to-supply-40m-doses-of-covid-19-vaccine-to-south-korea" TargetMode="External"/><Relationship Id="rId535" Type="http://schemas.openxmlformats.org/officeDocument/2006/relationships/hyperlink" Target="https://www.reuters.com/article/uk-health-coronavirus-safrica-johnson-jo/south-african-health-regulator-approves-jjs-covid-19-vaccine-idUSKBN2BO5IA" TargetMode="External"/><Relationship Id="rId174" Type="http://schemas.openxmlformats.org/officeDocument/2006/relationships/hyperlink" Target="https://www.irishtimes.com/news/world/africa/african-union-secures-270m-covid-19-vaccine-doses-as-cases-surge-on-continent-1.4458678" TargetMode="External"/><Relationship Id="rId381" Type="http://schemas.openxmlformats.org/officeDocument/2006/relationships/hyperlink" Target="http://www.xinhuanet.com/english/2021-02/03/c_139717615.htm" TargetMode="External"/><Relationship Id="rId602" Type="http://schemas.openxmlformats.org/officeDocument/2006/relationships/hyperlink" Target="https://www.reuters.com/world/middle-east/turkey-signs-deal-50-million-sputnik-v-coronavirus-vaccines-minister-2021-04-28/" TargetMode="External"/><Relationship Id="rId241" Type="http://schemas.openxmlformats.org/officeDocument/2006/relationships/hyperlink" Target="https://www.pm.gov.au/media/pfizer-vaccine-approved" TargetMode="External"/><Relationship Id="rId479" Type="http://schemas.openxmlformats.org/officeDocument/2006/relationships/hyperlink" Target="https://www.biospace.com/article/releases/canada-to-receive-2-million-doses-of-astrazeneca-s-covid-19-vaccine-manufactured-by-the-serum-institute-of-india/" TargetMode="External"/><Relationship Id="rId36" Type="http://schemas.openxmlformats.org/officeDocument/2006/relationships/hyperlink" Target="https://www.reuters.com/article/us-health-coronavirus-southkorea/south-korea-to-buy-millions-of-coronavirus-vaccine-doses-but-sees-no-need-to-hurry-idUSKBN28I053" TargetMode="External"/><Relationship Id="rId339" Type="http://schemas.openxmlformats.org/officeDocument/2006/relationships/hyperlink" Target="https://www.reuters.com/article/health-coronavirus-russia-vaccine-vietna/vietnam-approves-russias-sputnik-v-covid-19-vaccine-ifax-idUSR4N2KQ00E" TargetMode="External"/><Relationship Id="rId546" Type="http://schemas.openxmlformats.org/officeDocument/2006/relationships/hyperlink" Target="https://hn.usembassy.gov/covid-19-information/" TargetMode="External"/><Relationship Id="rId101" Type="http://schemas.openxmlformats.org/officeDocument/2006/relationships/hyperlink" Target="https://www.biopharma-reporter.com/Article/2020/10/08/Johnson-Johnson-to-supply-EU-with-up-to-400-million-COVID-19-vaccine-doses" TargetMode="External"/><Relationship Id="rId185" Type="http://schemas.openxmlformats.org/officeDocument/2006/relationships/hyperlink" Target="https://www.arabnews.com/node/1783516/middle-east" TargetMode="External"/><Relationship Id="rId406" Type="http://schemas.openxmlformats.org/officeDocument/2006/relationships/hyperlink" Target="https://www.nytimes.com/interactive/2020/science/coronavirus-vaccine-tracker.html" TargetMode="External"/><Relationship Id="rId9" Type="http://schemas.openxmlformats.org/officeDocument/2006/relationships/hyperlink" Target="https://www.reuters.com/article/us-health-coronavirus-kazakhstan-pfizer-idUSKBN2920TG" TargetMode="External"/><Relationship Id="rId210" Type="http://schemas.openxmlformats.org/officeDocument/2006/relationships/hyperlink" Target="https://medicalxpress.com/news/2021-01-eu-nears-valvena-covid-vaccine.html" TargetMode="External"/><Relationship Id="rId392" Type="http://schemas.openxmlformats.org/officeDocument/2006/relationships/hyperlink" Target="https://www.npr.org/sections/coronavirus-live-updates/2021/03/04/973585265/data-show-indias-homegrown-covid-19-vaccine-works-2-months-after-it-was-approved" TargetMode="External"/><Relationship Id="rId448" Type="http://schemas.openxmlformats.org/officeDocument/2006/relationships/hyperlink" Target="https://www.reuters.com/article/us-health-coronavirus-thailand-tourism/thailand-approves-quarantine-waiver-for-tourists-orders-more-vaccines-idUSKBN2BI1AA" TargetMode="External"/><Relationship Id="rId613" Type="http://schemas.openxmlformats.org/officeDocument/2006/relationships/hyperlink" Target="https://www.montsame.mn/en/read/262009" TargetMode="External"/><Relationship Id="rId252" Type="http://schemas.openxmlformats.org/officeDocument/2006/relationships/hyperlink" Target="https://rpp.pe/peru/actualidad/canciller-estamos-a-punto-de-cerrar-contrato-con-pfizer-y-hemos-avanzado-negociaciones-con-johnson-johnson-y-moderna-noticia-1317961?ref=rpp" TargetMode="External"/><Relationship Id="rId294" Type="http://schemas.openxmlformats.org/officeDocument/2006/relationships/hyperlink" Target="https://sputnikvaccine.com/newsroom/pressreleases/sputnik-v-vaccine-authorized-in-tunisia/" TargetMode="External"/><Relationship Id="rId308" Type="http://schemas.openxmlformats.org/officeDocument/2006/relationships/hyperlink" Target="https://www.reuters.com/article/health-coronavirus-iran-vaccination-int/iran-starts-covid-vaccination-awaits-more-vaccine-deliveries-idUSKBN2A9120" TargetMode="External"/><Relationship Id="rId515" Type="http://schemas.openxmlformats.org/officeDocument/2006/relationships/hyperlink" Target="https://www.reuters.com/article/us-health-coronavirus-china-vaccine/china-approves-two-more-domestic-covid-19-vaccines-for-public-use-idUSKBN2AP1MW" TargetMode="External"/><Relationship Id="rId47" Type="http://schemas.openxmlformats.org/officeDocument/2006/relationships/hyperlink" Target="https://covid19.go.cr/firma-contrato-de-fabricacion-y-suministro-para-vacuna-contra-el-covid-19/" TargetMode="External"/><Relationship Id="rId89" Type="http://schemas.openxmlformats.org/officeDocument/2006/relationships/hyperlink" Target="https://www.batimes.com.ar/news/argentina/argentina-agrees-to-buy-25-million-doses-of-russias-covid-19-vaccine.phtml" TargetMode="External"/><Relationship Id="rId112" Type="http://schemas.openxmlformats.org/officeDocument/2006/relationships/hyperlink" Target="https://www.reuters.com/article/us-health-coronavirus-brazil-sao-paulo/brazils-sao-paulo-signs-agreement-with-sinovac-for-covid-vaccine-doses-idUSKBN26L3EO" TargetMode="External"/><Relationship Id="rId154" Type="http://schemas.openxmlformats.org/officeDocument/2006/relationships/hyperlink" Target="https://www.nytimes.com/2020/08/01/world/asia/coronavirus-vaccine-india.html" TargetMode="External"/><Relationship Id="rId361" Type="http://schemas.openxmlformats.org/officeDocument/2006/relationships/hyperlink" Target="https://www.reuters.com/article/health-coronavirus-zimbabwe-vaccine/update-1-zimbabwe-to-buy-12-mln-more-covid-19-vaccine-doses-from-china-idUSL1N2KU20B" TargetMode="External"/><Relationship Id="rId557" Type="http://schemas.openxmlformats.org/officeDocument/2006/relationships/hyperlink" Target="https://www.reuters.com/world/europe/germany-wants-buy-up-30-million-doses-sputnik-v-vaccine-2021-04-22/" TargetMode="External"/><Relationship Id="rId599" Type="http://schemas.openxmlformats.org/officeDocument/2006/relationships/hyperlink" Target="https://www.reuters.com/world/asia-pacific/philippines-approves-emergency-use-modernas-covid-19-vaccine-2021-05-05/" TargetMode="External"/><Relationship Id="rId196" Type="http://schemas.openxmlformats.org/officeDocument/2006/relationships/hyperlink" Target="https://www.reuters.com/article/us-health-coronavirus-israel-moderna-vac/israel-authorises-use-of-modernas-covid-19-vaccine-idUSKBN29A01I" TargetMode="External"/><Relationship Id="rId417" Type="http://schemas.openxmlformats.org/officeDocument/2006/relationships/hyperlink" Target="https://www.bbc.com/news/world-asia-china-55498197" TargetMode="External"/><Relationship Id="rId459" Type="http://schemas.openxmlformats.org/officeDocument/2006/relationships/hyperlink" Target="https://www.reuters.com/article/health-coronavirus-philippines/philippines-targets-deal-for-25-million-doses-of-sinovac-covid-19-vaccine-idUSKBN28O10G" TargetMode="External"/><Relationship Id="rId624" Type="http://schemas.openxmlformats.org/officeDocument/2006/relationships/hyperlink" Target="https://www.reuters.com/world/china/bangladesh-approves-chinas-sinopharm-vaccine-2021-04-29/" TargetMode="External"/><Relationship Id="rId16" Type="http://schemas.openxmlformats.org/officeDocument/2006/relationships/hyperlink" Target="https://www.rferl.org/a/serbia-starts-covid-vaccinations-russian-sputnik/31036822.html" TargetMode="External"/><Relationship Id="rId221" Type="http://schemas.openxmlformats.org/officeDocument/2006/relationships/hyperlink" Target="https://www.thenationalnews.com/uae/health/coronavirus-dubai-to-start-using-pfizer-biontech-vaccine-as-health-officials-approve-emergency-use-across-country-1.1133407" TargetMode="External"/><Relationship Id="rId263" Type="http://schemas.openxmlformats.org/officeDocument/2006/relationships/hyperlink" Target="https://www.reuters.com/article/us-health-coronavirus-paraguay-idUSKBN29K1XX" TargetMode="External"/><Relationship Id="rId319" Type="http://schemas.openxmlformats.org/officeDocument/2006/relationships/hyperlink" Target="https://www.reuters.com/article/us-health-coronavirus-brazil-idUKKBN2AN19Q" TargetMode="External"/><Relationship Id="rId470" Type="http://schemas.openxmlformats.org/officeDocument/2006/relationships/hyperlink" Target="http://www.xinhuanet.com/english/asiapacific/2021-04/03/c_139855478.htm" TargetMode="External"/><Relationship Id="rId526" Type="http://schemas.openxmlformats.org/officeDocument/2006/relationships/hyperlink" Target="https://www.reuters.com/article/health-coronavirus-safrica/update-1-south-africa-approves-pfizer-biontech-covid-vaccine-for-emergency-use-idUSL8N2LE52I" TargetMode="External"/><Relationship Id="rId58" Type="http://schemas.openxmlformats.org/officeDocument/2006/relationships/hyperlink" Target="https://www.reuters.com/article/health-coronavirus-panama/panama-says-will-buy-3-million-pfizer-biontech-covid-19-vaccine-doses-idUSKBN2852KZ" TargetMode="External"/><Relationship Id="rId123" Type="http://schemas.openxmlformats.org/officeDocument/2006/relationships/hyperlink" Target="https://medicalxpress.com/news/2020-08-eu-virus-vaccine-curevac.html" TargetMode="External"/><Relationship Id="rId330" Type="http://schemas.openxmlformats.org/officeDocument/2006/relationships/hyperlink" Target="https://en.globes.co.il/en/article-israel-changed-plans-in-buying-astrazeneca-vaccine-1001350876" TargetMode="External"/><Relationship Id="rId568" Type="http://schemas.openxmlformats.org/officeDocument/2006/relationships/hyperlink" Target="https://www.usnews.com/news/world/articles/2021-04-29/indonesia-approves-sinopharm-covid-19-vaccine-for-emergency-use" TargetMode="External"/><Relationship Id="rId165" Type="http://schemas.openxmlformats.org/officeDocument/2006/relationships/hyperlink" Target="https://apnews.com/article/europe-albania-kosovo-serbia-montenegro-d91575ce2e00705f9fa733737b83da25" TargetMode="External"/><Relationship Id="rId372" Type="http://schemas.openxmlformats.org/officeDocument/2006/relationships/hyperlink" Target="https://www.reuters.com/article/health-coronavirus-brazil-vaccines/exclusive-brazil-in-talks-for-63-mln-moderna-covid-19-shots-by-jan-2022-document-idUSE5N2HA02A" TargetMode="External"/><Relationship Id="rId428" Type="http://schemas.openxmlformats.org/officeDocument/2006/relationships/hyperlink" Target="https://www.reuters.com/article/us-health-coronavirus-china-vaccine/china-approves-two-more-domestic-covid-19-vaccines-for-public-use-idUSKBN2AP1MW" TargetMode="External"/><Relationship Id="rId232" Type="http://schemas.openxmlformats.org/officeDocument/2006/relationships/hyperlink" Target="https://bdnews24.com/coronavirus-pandemic/2021/01/26/russia-to-supply-mexico-with-24-mln-covid-19-vaccines-president-says" TargetMode="External"/><Relationship Id="rId274" Type="http://schemas.openxmlformats.org/officeDocument/2006/relationships/hyperlink" Target="https://www.srbija.gov.rs/vest/en/165409/first-shipment-of-pfizer-biontech-vaccine-arrives-in-serbia.php" TargetMode="External"/><Relationship Id="rId481" Type="http://schemas.openxmlformats.org/officeDocument/2006/relationships/hyperlink" Target="https://dominicantoday.com/dr/economy/2020/11/23/ua40m-astrazeneca-vaccines-arrive-feb-official/" TargetMode="External"/><Relationship Id="rId27" Type="http://schemas.openxmlformats.org/officeDocument/2006/relationships/hyperlink" Target="https://www.jns.org/israel-to-purchase-millions-of-doses-of-astrazenecas-covid-19-vaccine/" TargetMode="External"/><Relationship Id="rId69" Type="http://schemas.openxmlformats.org/officeDocument/2006/relationships/hyperlink" Target="http://investors.modernatx.com/news-releases/news-release-details/moderna-announces-european-commissions-approval-advance-purchase" TargetMode="External"/><Relationship Id="rId134" Type="http://schemas.openxmlformats.org/officeDocument/2006/relationships/hyperlink" Target="https://apnews.com/article/africa-south-africa-coronavirus-pandemic-coronavirus-vaccine-22f3d4d4a9364ddd4c07b87f4d5294f8" TargetMode="External"/><Relationship Id="rId537" Type="http://schemas.openxmlformats.org/officeDocument/2006/relationships/hyperlink" Target="http://www.xinhuanet.com/english/2021-03/26/c_139838264.htm" TargetMode="External"/><Relationship Id="rId579" Type="http://schemas.openxmlformats.org/officeDocument/2006/relationships/hyperlink" Target="https://www.reuters.com/article/us-health-coronavirus-hungary-vaccine/hungary-approves-chinese-sinopharms-covid-vaccine-first-in-european-union-idUSKBN29Y0OD" TargetMode="External"/><Relationship Id="rId80" Type="http://schemas.openxmlformats.org/officeDocument/2006/relationships/hyperlink" Target="https://investors.modernatx.com/news-releases/news-release-details/us-government-exercises-1st-option-additional-100-million-doses" TargetMode="External"/><Relationship Id="rId176" Type="http://schemas.openxmlformats.org/officeDocument/2006/relationships/hyperlink" Target="https://www.reuters.com/article/us-health-coronavirus-argentina-astrazen/argentine-regulator-approves-astrazeneca-oxford-covid-19-vaccine-astrazeneca-idUSKBN29421P" TargetMode="External"/><Relationship Id="rId341" Type="http://schemas.openxmlformats.org/officeDocument/2006/relationships/hyperlink" Target="https://apnews.com/article/canada-coronavirus-pandemic-coronavirus-vaccine-0e155e0690e67777ba2c8e1dd9f7db34" TargetMode="External"/><Relationship Id="rId383" Type="http://schemas.openxmlformats.org/officeDocument/2006/relationships/hyperlink" Target="https://thehill.com/policy/international/middle-east-north-africa/529626-saudi-arabia-approves-pfizer-coronavirus-vaccine" TargetMode="External"/><Relationship Id="rId439" Type="http://schemas.openxmlformats.org/officeDocument/2006/relationships/hyperlink" Target="https://chequeado.com/ultimas-noticias/alberto-fernandez-hasta-hoy-llegaron-al-pais-4-millones-de-dosis-un-6-de-las-dosis-que-hemos-contratado/" TargetMode="External"/><Relationship Id="rId590" Type="http://schemas.openxmlformats.org/officeDocument/2006/relationships/hyperlink" Target="https://www.reuters.com/article/us-health-coronavirus-peru/peru-grants-exceptional-approval-for-sinopharm-covid-19-vaccine-government-sources-idUSKBN29W2TL" TargetMode="External"/><Relationship Id="rId604" Type="http://schemas.openxmlformats.org/officeDocument/2006/relationships/hyperlink" Target="https://www.bloomberg.com/news/articles/2021-04-28/south-africa-to-add-sputnik-sinopharm-shots-to-vaccine-arsenal" TargetMode="External"/><Relationship Id="rId201" Type="http://schemas.openxmlformats.org/officeDocument/2006/relationships/hyperlink" Target="https://medicalxpress.com/news/2020-12-argentina-latin-america-russian-vaccine.html" TargetMode="External"/><Relationship Id="rId243" Type="http://schemas.openxmlformats.org/officeDocument/2006/relationships/hyperlink" Target="https://www.reuters.com/article/health-coronavirus-colombia-vaccine/colombia-reaches-covid-19-vaccine-agreements-with-moderna-sinovac-idUSL8N2K47TN" TargetMode="External"/><Relationship Id="rId285" Type="http://schemas.openxmlformats.org/officeDocument/2006/relationships/hyperlink" Target="https://www.yicaiglobal.com/news/singapore-to-buy-covid-jab-from-china-sinovac-biotech" TargetMode="External"/><Relationship Id="rId450" Type="http://schemas.openxmlformats.org/officeDocument/2006/relationships/hyperlink" Target="https://apnews.com/article/lebanon-coronavirus-pandemic-russia-financial-markets-coronavirus-vaccine-b81a58fa49d276315c5b6fed0ef8fe53" TargetMode="External"/><Relationship Id="rId506" Type="http://schemas.openxmlformats.org/officeDocument/2006/relationships/hyperlink" Target="https://www.mea.gov.in/vaccine-supply.htm" TargetMode="External"/><Relationship Id="rId38" Type="http://schemas.openxmlformats.org/officeDocument/2006/relationships/hyperlink" Target="https://www.fool.com/investing/2020/05/21/us-seals-deal-with-astrazeneca-for-300-million-dos.aspx" TargetMode="External"/><Relationship Id="rId103" Type="http://schemas.openxmlformats.org/officeDocument/2006/relationships/hyperlink" Target="https://www.tvnz.co.nz/one-news/new-zealand/govt-agrees-purchase-5-million-doses-johnson-johnsons-covid-19-vaccine" TargetMode="External"/><Relationship Id="rId310" Type="http://schemas.openxmlformats.org/officeDocument/2006/relationships/hyperlink" Target="https://investors.modernatx.com/news-releases/news-release-details/canada-purchases-additional-4-million-doses-modernas-covid-19" TargetMode="External"/><Relationship Id="rId492" Type="http://schemas.openxmlformats.org/officeDocument/2006/relationships/hyperlink" Target="https://www.fiercepharma.com/pharma/novavax-heels-coronavirus-shot-data-enters-massive-supply-deal-global-vaccine-consortium" TargetMode="External"/><Relationship Id="rId548" Type="http://schemas.openxmlformats.org/officeDocument/2006/relationships/hyperlink" Target="https://www.reuters.com/business/healthcare-pharmaceuticals/philippines-approves-emergency-use-jj-bharat-biotechcovid-19-vaccines-2021-04-19/" TargetMode="External"/><Relationship Id="rId91" Type="http://schemas.openxmlformats.org/officeDocument/2006/relationships/hyperlink" Target="https://www.reuters.com/article/uk-health-coronavirus-russia-india/russia-seals-another-deal-to-supply-and-test-its-coronavirus-vaccine-abroad-idUKKBN2671AN" TargetMode="External"/><Relationship Id="rId145" Type="http://schemas.openxmlformats.org/officeDocument/2006/relationships/hyperlink" Target="https://www.politico.eu/article/commission-closing-in-on-deal-for-up-to-200m-doses-of-novavax-coronavirus-vaccine/" TargetMode="External"/><Relationship Id="rId187" Type="http://schemas.openxmlformats.org/officeDocument/2006/relationships/hyperlink" Target="https://www.reuters.com/article/us-health-coronavirus-mexico/mexico-approves-emergency-use-of-pfizers-covid-19-vaccine-idUSKBN28M019" TargetMode="External"/><Relationship Id="rId352" Type="http://schemas.openxmlformats.org/officeDocument/2006/relationships/hyperlink" Target="https://abcnews.go.com/Health/wireStory/mexico-rely-heavily-chinese-vaccines-76356162" TargetMode="External"/><Relationship Id="rId394" Type="http://schemas.openxmlformats.org/officeDocument/2006/relationships/hyperlink" Target="https://www.reuters.com/article/health-coronavirus-northmacedonia-vaccin/north-macedonia-receives-first-batch-of-russian-sputnik-v-vaccine-idUSL8N2L50NZ" TargetMode="External"/><Relationship Id="rId408" Type="http://schemas.openxmlformats.org/officeDocument/2006/relationships/hyperlink" Target="https://rdif.ru/Eng_fullNews/6464/" TargetMode="External"/><Relationship Id="rId615" Type="http://schemas.openxmlformats.org/officeDocument/2006/relationships/hyperlink" Target="https://news.az/news/azerbaijan-to-receive-300000-doses-of-russias-sputnik-v-vaccine" TargetMode="External"/><Relationship Id="rId212" Type="http://schemas.openxmlformats.org/officeDocument/2006/relationships/hyperlink" Target="https://news.yahoo.com/malaysia-buys-additional-12-2-054020971.html" TargetMode="External"/><Relationship Id="rId254" Type="http://schemas.openxmlformats.org/officeDocument/2006/relationships/hyperlink" Target="https://rpp.pe/peru/actualidad/canciller-estamos-a-punto-de-cerrar-contrato-con-pfizer-y-hemos-avanzado-negociaciones-con-johnson-johnson-y-moderna-noticia-1317961?ref=rpp" TargetMode="External"/><Relationship Id="rId49" Type="http://schemas.openxmlformats.org/officeDocument/2006/relationships/hyperlink" Target="https://www.reuters.com/article/health-coronavirus-eu-pfizer/exclusive-europe-to-pay-less-than-u-s-for-pfizer-vaccine-under-initial-deal-source-idUSKBN27R1IF" TargetMode="External"/><Relationship Id="rId114" Type="http://schemas.openxmlformats.org/officeDocument/2006/relationships/hyperlink" Target="https://www.reuters.com/article/health-coronavirus-turkey-china-int/turkey-to-buy-chinese-covid-19-candidate-vaccine-doses-in-talks-with-pfizer-idUSKBN27Z0LE" TargetMode="External"/><Relationship Id="rId296" Type="http://schemas.openxmlformats.org/officeDocument/2006/relationships/hyperlink" Target="https://www.reuters.com/article/health-coronavirus-mexico-cansino/update-1-chinas-cansinobio-says-mexico-approves-covid-19-vaccine-for-emergency-use-idUSL1N2KG0NO" TargetMode="External"/><Relationship Id="rId461" Type="http://schemas.openxmlformats.org/officeDocument/2006/relationships/hyperlink" Target="https://asia.nikkei.com/Spotlight/Coronavirus/Philippines-secures-25m-doses-of-Sinovac-COVID-vaccine" TargetMode="External"/><Relationship Id="rId517" Type="http://schemas.openxmlformats.org/officeDocument/2006/relationships/hyperlink" Target="https://www.bmj.com/content/372/bmj.n743" TargetMode="External"/><Relationship Id="rId559" Type="http://schemas.openxmlformats.org/officeDocument/2006/relationships/hyperlink" Target="https://investors.modernatx.com/news-releases/news-release-details/moderna-announces-new-supply-agreement-israel-2022" TargetMode="External"/><Relationship Id="rId60" Type="http://schemas.openxmlformats.org/officeDocument/2006/relationships/hyperlink" Target="https://rpp.pe/alerta/coronavirus-en-peru-francisco-sagasti-anuncio-acuerdo-con-pfizer-por-20-millones-de-vacunas-noticia-1319044" TargetMode="External"/><Relationship Id="rId156" Type="http://schemas.openxmlformats.org/officeDocument/2006/relationships/hyperlink" Target="https://finance.yahoo.com/news/novavax-finalizes-agreement-commonwealth-australia-231400904.html" TargetMode="External"/><Relationship Id="rId198" Type="http://schemas.openxmlformats.org/officeDocument/2006/relationships/hyperlink" Target="https://www.bbc.com/news/health-55586410" TargetMode="External"/><Relationship Id="rId321" Type="http://schemas.openxmlformats.org/officeDocument/2006/relationships/hyperlink" Target="https://www.globaltimes.cn/page/202101/1213893.shtml" TargetMode="External"/><Relationship Id="rId363" Type="http://schemas.openxmlformats.org/officeDocument/2006/relationships/hyperlink" Target="https://www.reuters.com/article/healthcoronavirus-honduras/honduras-orders-70000-doses-of-russias-sputnik-v-covid-19-vaccine-idUSL1N2KU28H" TargetMode="External"/><Relationship Id="rId419" Type="http://schemas.openxmlformats.org/officeDocument/2006/relationships/hyperlink" Target="https://www.tvperu.gob.pe/noticias/internacionales/brasil-anuncia-compra-de-100-millones-de-dosis-de-la-vacuna-de-pfizer" TargetMode="External"/><Relationship Id="rId570" Type="http://schemas.openxmlformats.org/officeDocument/2006/relationships/hyperlink" Target="https://en.irna.ir/news/84296785/400k-doses-of-Sinopharm-COVID-19-vaccine-arrives-in-Iran-Official" TargetMode="External"/><Relationship Id="rId626" Type="http://schemas.openxmlformats.org/officeDocument/2006/relationships/hyperlink" Target="https://www.reuters.com/world/china/bangladesh-approves-chinas-sinopharm-vaccine-2021-04-29/" TargetMode="External"/><Relationship Id="rId223" Type="http://schemas.openxmlformats.org/officeDocument/2006/relationships/hyperlink" Target="https://www.reuters.com/article/us-health-coronavirus-vaccine-germany/germany-secured-50-million-vaccine-doses-from-curevac-biontech-on-top-of-eu-supplies-document-idUSKBN29D1WU" TargetMode="External"/><Relationship Id="rId430" Type="http://schemas.openxmlformats.org/officeDocument/2006/relationships/hyperlink" Target="https://www.reuters.com/article/health-coronavirus-costa-rica/costa-rica-boosts-pfizer-contract-to-4-mln-covid-19-vaccine-doses-idUSL1N2LD1HL" TargetMode="External"/><Relationship Id="rId18" Type="http://schemas.openxmlformats.org/officeDocument/2006/relationships/hyperlink" Target="https://www.nasdaq.com/articles/russia-to-supply-algeria-with-sputnik-v-vaccine-rdif-2020-12-31" TargetMode="External"/><Relationship Id="rId265" Type="http://schemas.openxmlformats.org/officeDocument/2006/relationships/hyperlink" Target="https://www.bbc.com/news/world-europe-55862233" TargetMode="External"/><Relationship Id="rId472" Type="http://schemas.openxmlformats.org/officeDocument/2006/relationships/hyperlink" Target="https://medicalxpress.com/news/2021-03-brazil-grants-full-oxford-vaccine.html" TargetMode="External"/><Relationship Id="rId528" Type="http://schemas.openxmlformats.org/officeDocument/2006/relationships/hyperlink" Target="https://covid19.trackvaccines.org/country/ukraine/" TargetMode="External"/><Relationship Id="rId125" Type="http://schemas.openxmlformats.org/officeDocument/2006/relationships/hyperlink" Target="https://www.jpost.com/health-science/arcturus-strikes-coronavirus-vaccine-supply-deal-with-israel-648593" TargetMode="External"/><Relationship Id="rId167" Type="http://schemas.openxmlformats.org/officeDocument/2006/relationships/hyperlink" Target="https://www.aljazeera.com/news/2021/1/13/how-will-palestinians-get-the-covid-vaccine" TargetMode="External"/><Relationship Id="rId332" Type="http://schemas.openxmlformats.org/officeDocument/2006/relationships/hyperlink" Target="https://ticotimes.net/2021/02/27/costa-rica-authorizes-astrazeneca-vaccine-against-covid-19" TargetMode="External"/><Relationship Id="rId374" Type="http://schemas.openxmlformats.org/officeDocument/2006/relationships/hyperlink" Target="https://www.reuters.com/article/us-health-coronavirus-ukraine-vaccine-idUSKBN2AN11M" TargetMode="External"/><Relationship Id="rId581" Type="http://schemas.openxmlformats.org/officeDocument/2006/relationships/hyperlink" Target="https://www.nytimes.com/interactive/2020/health/sinopharm-covid-19-vaccine.html" TargetMode="External"/><Relationship Id="rId71" Type="http://schemas.openxmlformats.org/officeDocument/2006/relationships/hyperlink" Target="https://www.reuters.com/article/us-takeda-moderna-vaccine/japans-takeda-to-import-50-million-doses-of-modernas-covid-19-vaccine-raises-profit-forecast-idUSKBN27E0OO" TargetMode="External"/><Relationship Id="rId234" Type="http://schemas.openxmlformats.org/officeDocument/2006/relationships/hyperlink" Target="https://www.drfive.com/news/pfizer-vs-sinopharm-in-the-uae-which-covid-vaccine-should-i-take-153.htm"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cnbc.com/2020/12/22/malaysia-procures-6point4-million-doses-astrazeneca-coronavirus-vaccine.html" TargetMode="External"/><Relationship Id="rId276" Type="http://schemas.openxmlformats.org/officeDocument/2006/relationships/hyperlink" Target="https://emirateswoman.com/dubai-approves-the-pfizer-biontech-vaccine-for-free/" TargetMode="External"/><Relationship Id="rId441" Type="http://schemas.openxmlformats.org/officeDocument/2006/relationships/hyperlink" Target="https://www.raps.org/news-and-articles/news-articles/2020/3/covid-19-vaccine-tracker" TargetMode="External"/><Relationship Id="rId483" Type="http://schemas.openxmlformats.org/officeDocument/2006/relationships/hyperlink" Target="https://www.ispionline.it/en/pubblicazione/our-vaccine-political-significance-uzbek-chinese-vaccine-29801" TargetMode="External"/><Relationship Id="rId539" Type="http://schemas.openxmlformats.org/officeDocument/2006/relationships/hyperlink" Target="https://www.reuters.com/article/us-health-coronavirus-chile-vaccines/chilean-health-regulator-approves-cansino-covid-19-vaccine-for-emergency-use-idUSKBN2BU3M3?il=0" TargetMode="External"/><Relationship Id="rId40" Type="http://schemas.openxmlformats.org/officeDocument/2006/relationships/hyperlink" Target="https://www.defense.gov/Newsroom/Contracts/Contract/Article/2399096/" TargetMode="External"/><Relationship Id="rId136" Type="http://schemas.openxmlformats.org/officeDocument/2006/relationships/hyperlink" Target="https://www.gov.uk/government/news/uk-government-secures-additional-2-million-doses-of-moderna-covid-19-vaccine" TargetMode="External"/><Relationship Id="rId178" Type="http://schemas.openxmlformats.org/officeDocument/2006/relationships/hyperlink" Target="https://www.reuters.com/article/us-health-coronavirus-el-salvador-vaccin/el-salvador-greenlights-astrazeneca-oxford-university-covid-19-vaccine-idUSKBN2942HQ" TargetMode="External"/><Relationship Id="rId301" Type="http://schemas.openxmlformats.org/officeDocument/2006/relationships/hyperlink" Target="https://www.euractiv.com/section/politics/short_news/russia-offers-croatia-sputnik-v-vaccine/" TargetMode="External"/><Relationship Id="rId343" Type="http://schemas.openxmlformats.org/officeDocument/2006/relationships/hyperlink" Target="http://www.lankaweb.com/news/items/2021/02/19/sri-lanka-to-procure-10-million-doses-of-covid-19-vaccine-from-india-report/comment-page-1/" TargetMode="External"/><Relationship Id="rId550" Type="http://schemas.openxmlformats.org/officeDocument/2006/relationships/hyperlink" Target="https://www.bloomberg.com/news/articles/2021-04-06/zimbabwe-to-buy-one-million-covid-19-vaccines-each-month" TargetMode="External"/><Relationship Id="rId82" Type="http://schemas.openxmlformats.org/officeDocument/2006/relationships/hyperlink" Target="https://www.livemint.com/news/world/indonesia-plans-massive-covid-19-vaccination-program-next-month-11605607853919.html" TargetMode="External"/><Relationship Id="rId203" Type="http://schemas.openxmlformats.org/officeDocument/2006/relationships/hyperlink" Target="https://tass.com/society/1242193" TargetMode="External"/><Relationship Id="rId385" Type="http://schemas.openxmlformats.org/officeDocument/2006/relationships/hyperlink" Target="http://www.businessworld.in/article/Iraq-approves-Sinopharm-AstraZeneca-COVID-19-vaccines-for-emergency-use/19-01-2021-367325/" TargetMode="External"/><Relationship Id="rId592" Type="http://schemas.openxmlformats.org/officeDocument/2006/relationships/hyperlink" Target="https://rpp.pe/alerta/gobierno-anuncia-adquisicion-de-entre-14-a-15-millones-de-dosis-de-vacuna-del-laboratorio-astrazeneca-noticia-1313654?ref=rpp" TargetMode="External"/><Relationship Id="rId606" Type="http://schemas.openxmlformats.org/officeDocument/2006/relationships/hyperlink" Target="https://www.bangladeshpost.net/posts/sputnik-v-jab-approved-58974" TargetMode="External"/><Relationship Id="rId245" Type="http://schemas.openxmlformats.org/officeDocument/2006/relationships/hyperlink" Target="https://www.reuters.com/article/us-health-coronavirus-colombia-vaccine/colombia-in-talks-on-sputnik-other-covid-19-vaccines-health-minister-idUSKBN2A139Q" TargetMode="External"/><Relationship Id="rId287" Type="http://schemas.openxmlformats.org/officeDocument/2006/relationships/hyperlink" Target="https://www.reuters.com/article/health-coronavirus-chile-vaccine/chile-says-in-talks-with-russia-to-acquire-sputnik-v-vaccine-idUSL1N2KF1MB" TargetMode="External"/><Relationship Id="rId410" Type="http://schemas.openxmlformats.org/officeDocument/2006/relationships/hyperlink" Target="https://www.rappler.com/nation/philippines-gives-emergency-approval-russia-sputnik-covid-19-vaccine" TargetMode="External"/><Relationship Id="rId452" Type="http://schemas.openxmlformats.org/officeDocument/2006/relationships/hyperlink" Target="https://www.pna.gov.ph/articles/1134482" TargetMode="External"/><Relationship Id="rId494" Type="http://schemas.openxmlformats.org/officeDocument/2006/relationships/hyperlink" Target="https://www.khmertimeskh.com/50830534/1-5-million-doses-of-chinas-sinovac-vaccines-arrive-in-cambodia-the-government-plans-to-buy-another-4-million-doses/" TargetMode="External"/><Relationship Id="rId508" Type="http://schemas.openxmlformats.org/officeDocument/2006/relationships/hyperlink" Target="https://twitter.com/SomaliainChina/status/1379704555256967168?s=20" TargetMode="External"/><Relationship Id="rId105" Type="http://schemas.openxmlformats.org/officeDocument/2006/relationships/hyperlink" Target="https://www.biopharma-reporter.com/Article/2020/08/17/UK-strikes-deals-with-J-J-Novavax-to-source-90m-COVID-19-vaccines" TargetMode="External"/><Relationship Id="rId147" Type="http://schemas.openxmlformats.org/officeDocument/2006/relationships/hyperlink" Target="https://www.reuters.com/article/us-health-coronavirus-malaysia-sinovac/malaysias-pharmaniaga-buys-14-million-doses-of-chinas-sinovac-covid-vaccine-idUSKBN29H0M5?edition-redirect=in" TargetMode="External"/><Relationship Id="rId312" Type="http://schemas.openxmlformats.org/officeDocument/2006/relationships/hyperlink" Target="https://ec.europa.eu/commission/presscorner/detail/en/IP_21_302" TargetMode="External"/><Relationship Id="rId354" Type="http://schemas.openxmlformats.org/officeDocument/2006/relationships/hyperlink" Target="https://www.reuters.com/article/us-health-coronavirus-ukraine-vaccine-idUSKBN2B11H6" TargetMode="External"/><Relationship Id="rId51" Type="http://schemas.openxmlformats.org/officeDocument/2006/relationships/hyperlink" Target="https://www.timesofisrael.com/israel-seals-vaccine-deal-with-pfizer-amid-signs-pandemic-spreading-again/" TargetMode="External"/><Relationship Id="rId93" Type="http://schemas.openxmlformats.org/officeDocument/2006/relationships/hyperlink" Target="https://tass.com/society/1199001" TargetMode="External"/><Relationship Id="rId189" Type="http://schemas.openxmlformats.org/officeDocument/2006/relationships/hyperlink" Target="https://www.reuters.com/article/us-health-coronavirus-vaccine-qatar/qatar-oman-to-receive-pfizer-biontech-covid-19-vaccine-this-week-idUSKBN28U0VE" TargetMode="External"/><Relationship Id="rId396" Type="http://schemas.openxmlformats.org/officeDocument/2006/relationships/hyperlink" Target="https://www.pna.gov.ph/articles/1138167" TargetMode="External"/><Relationship Id="rId561" Type="http://schemas.openxmlformats.org/officeDocument/2006/relationships/hyperlink" Target="https://www.reuters.com/world/americas/panama-buy-2-million-more-doses-pfizers-covid-19-vaccine-2021-04-21/" TargetMode="External"/><Relationship Id="rId617" Type="http://schemas.openxmlformats.org/officeDocument/2006/relationships/hyperlink" Target="https://www.reuters.com/world/europe/ukraine-buy-extra-10-mln-doses-pfizers-coronavirus-vaccine-2021-05-01/" TargetMode="External"/><Relationship Id="rId214" Type="http://schemas.openxmlformats.org/officeDocument/2006/relationships/hyperlink" Target="https://www.reuters.com/article/healthbolivia-india/bolivia-signs-contract-with-indias-serum-institute-for-5-million-astrazeneca-vaccine-doses-idUSKBN29I28V" TargetMode="External"/><Relationship Id="rId256" Type="http://schemas.openxmlformats.org/officeDocument/2006/relationships/hyperlink" Target="https://www.reuters.com/article/us-health-coronavirus-vaccine-china/china-to-provide-10-million-vaccine-doses-to-covax-initiative-idUSKBN2A30VZ" TargetMode="External"/><Relationship Id="rId298" Type="http://schemas.openxmlformats.org/officeDocument/2006/relationships/hyperlink" Target="https://www.cnbc.com/2021/02/06/china-approves-sinovac-biotech-covid-vaccine-for-general-public-use.html" TargetMode="External"/><Relationship Id="rId421" Type="http://schemas.openxmlformats.org/officeDocument/2006/relationships/hyperlink" Target="https://www.livemint.com/news/india/no-covid-vaccine-shortage-in-any-state-renegotiating-price-of-doses-centre-11615461648496.html" TargetMode="External"/><Relationship Id="rId463" Type="http://schemas.openxmlformats.org/officeDocument/2006/relationships/hyperlink" Target="https://www.reuters.com/article/us-health-coronavirus-pakistan-vaccine-e/exclusive-pakistan-to-receive-first-purchase-of-over-1-million-doses-of-chinese-vaccines-minister-idUSKBN2BF20I" TargetMode="External"/><Relationship Id="rId519" Type="http://schemas.openxmlformats.org/officeDocument/2006/relationships/hyperlink" Target="https://www.indiatoday.in/science/story/covid-vaccine-epivaccorona-sputnikv-russia-regulatory-approval-vladimir-putin-1731641-2020-10-14" TargetMode="External"/><Relationship Id="rId116" Type="http://schemas.openxmlformats.org/officeDocument/2006/relationships/hyperlink" Target="https://apnews.com/article/europe-rabat-coronavirus-pandemic-morocco-china-8841aae31ae7501bf1a51029134b6222" TargetMode="External"/><Relationship Id="rId158" Type="http://schemas.openxmlformats.org/officeDocument/2006/relationships/hyperlink" Target="https://www.straitstimes.com/asia/east-asia/pfizer-covid-19-vaccine-clearance-to-be-sought-in-hong-kong-after-fda-nod" TargetMode="External"/><Relationship Id="rId323" Type="http://schemas.openxmlformats.org/officeDocument/2006/relationships/hyperlink" Target="https://www.reuters.com/article/us-health-coronavirus-russia-iran/iran-approves-russian-coronavirus-vaccine-sputnik-v-idUSKBN29V1A8" TargetMode="External"/><Relationship Id="rId530" Type="http://schemas.openxmlformats.org/officeDocument/2006/relationships/hyperlink" Target="https://www.pharmaceutical-technology.com/news/colombia-approves-jj-vaccine/" TargetMode="External"/><Relationship Id="rId20" Type="http://schemas.openxmlformats.org/officeDocument/2006/relationships/hyperlink" Target="https://www.biopharma-reporter.com/Article/2020/09/07/Australia-announces-deal-for-84-million-COVID-19-vaccine-doses" TargetMode="External"/><Relationship Id="rId62" Type="http://schemas.openxmlformats.org/officeDocument/2006/relationships/hyperlink" Target="https://www.reuters.com/article/us-health-coronavirus-southkorea/south-korea-to-buy-millions-of-coronavirus-vaccine-doses-but-sees-no-need-to-hurry-idUSKBN28I053" TargetMode="External"/><Relationship Id="rId365" Type="http://schemas.openxmlformats.org/officeDocument/2006/relationships/hyperlink" Target="https://www.reuters.com/article/healthcoronavirus-honduras/honduras-orders-70000-doses-of-russias-sputnik-v-covid-19-vaccine-idUSL1N2KU28H" TargetMode="External"/><Relationship Id="rId572" Type="http://schemas.openxmlformats.org/officeDocument/2006/relationships/hyperlink" Target="https://www.france24.com/en/live-news/20210302-iraq-receives-first-covid-vaccines-gift-from-china" TargetMode="External"/><Relationship Id="rId628" Type="http://schemas.openxmlformats.org/officeDocument/2006/relationships/hyperlink" Target="https://twitter.com/vonderleyen/status/1390967173460463619?s=20" TargetMode="External"/><Relationship Id="rId225" Type="http://schemas.openxmlformats.org/officeDocument/2006/relationships/hyperlink" Target="https://www.infobae.com/america/america-latina/2021/01/23/lacalle-pou-confirmo-que-las-vacunas-contra-el-coronavirus-de-pfizer-y-sinovac-llegaran-a-uruguay-en-marzo/" TargetMode="External"/><Relationship Id="rId267" Type="http://schemas.openxmlformats.org/officeDocument/2006/relationships/hyperlink" Target="https://news.yahoo.com/south-africa-approves-astrazeneca-vaccine-122832754.html" TargetMode="External"/><Relationship Id="rId432" Type="http://schemas.openxmlformats.org/officeDocument/2006/relationships/hyperlink" Target="https://www.thenews.com.pk/latest/805728-first-shipment-of-privately-imported-russian-vaccine-sputnik-arrives-in-karachi" TargetMode="External"/><Relationship Id="rId474" Type="http://schemas.openxmlformats.org/officeDocument/2006/relationships/hyperlink" Target="https://portal.fiocruz.br/en/news/covid-19-vaccine-fiocruz-discloses-its-technological-order-agreement-astrazeneca" TargetMode="External"/><Relationship Id="rId127" Type="http://schemas.openxmlformats.org/officeDocument/2006/relationships/hyperlink" Target="https://www.medicago.com/en/newsroom/medicago-signs-agreements-with-the-government-of-canada-to-supply-up-to-76-million-doses-of-its-recombinant-plant-derived-covid-19-vaccine/" TargetMode="External"/><Relationship Id="rId31" Type="http://schemas.openxmlformats.org/officeDocument/2006/relationships/hyperlink" Target="https://www.reuters.com/article/idUSL8N2GF4TD" TargetMode="External"/><Relationship Id="rId73" Type="http://schemas.openxmlformats.org/officeDocument/2006/relationships/hyperlink" Target="https://www.reuters.com/article/health-coronavirus-qatar-moderna-int/qatar-signs-deal-to-buy-moderna-covid-19-vaccine-idUSKBN27A0M3" TargetMode="External"/><Relationship Id="rId169" Type="http://schemas.openxmlformats.org/officeDocument/2006/relationships/hyperlink" Target="https://www.arabnews.com/node/1786701/middle-east" TargetMode="External"/><Relationship Id="rId334" Type="http://schemas.openxmlformats.org/officeDocument/2006/relationships/hyperlink" Target="https://www.usnews.com/news/health-news/articles/2021-01-22/sri-lanka-approves-vaccine-amid-warnings-of-virus-spread" TargetMode="External"/><Relationship Id="rId376" Type="http://schemas.openxmlformats.org/officeDocument/2006/relationships/hyperlink" Target="https://www.bloomberg.com/news/articles/2021-01-14/philippines-fda-approves-pfizer-vaccine-for-emergency-use" TargetMode="External"/><Relationship Id="rId541" Type="http://schemas.openxmlformats.org/officeDocument/2006/relationships/hyperlink" Target="https://www.reuters.com/business/healthcare-pharmaceuticals/armenia-receive-1-mln-doses-russias-sputnik-v-shot-tass-2021-04-14/" TargetMode="External"/><Relationship Id="rId583" Type="http://schemas.openxmlformats.org/officeDocument/2006/relationships/hyperlink" Target="https://www.cnn.com/2021/04/28/business/eu-pfizer-biontech-deal-astrazeneca-lawsuit-intl/index.html"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www.bbc.com/news/world-us-canada-55251830" TargetMode="External"/><Relationship Id="rId236" Type="http://schemas.openxmlformats.org/officeDocument/2006/relationships/hyperlink" Target="https://www.fiercepharma.com/pharma/order-up-u-s-goverment-calls-pfizer-moderna-for-200-million-more-vaccines" TargetMode="External"/><Relationship Id="rId278" Type="http://schemas.openxmlformats.org/officeDocument/2006/relationships/hyperlink" Target="https://news.yahoo.com/azerbaijan-start-covid-19-inoculations-103559339.html" TargetMode="External"/><Relationship Id="rId401" Type="http://schemas.openxmlformats.org/officeDocument/2006/relationships/hyperlink" Target="https://www.reuters.com/article/health-coronavirus-nepal/nepal-approves-astrazeneca-covid-19-vaccine-for-emergency-use-idUSKBN29K140" TargetMode="External"/><Relationship Id="rId443" Type="http://schemas.openxmlformats.org/officeDocument/2006/relationships/hyperlink" Target="https://tass.com/world/1253307" TargetMode="External"/><Relationship Id="rId303" Type="http://schemas.openxmlformats.org/officeDocument/2006/relationships/hyperlink" Target="https://edition.cnn.com/world/live-news/coronavirus-pandemic-vaccine-updates-02-15-21/h_5cc342869b6f60b1abb2b74675ba640a" TargetMode="External"/><Relationship Id="rId485" Type="http://schemas.openxmlformats.org/officeDocument/2006/relationships/hyperlink" Target="https://www.reuters.com/article/us-health-coronavirus-britain-india/uk-to-receive-10-million-astrazeneca-covid-19-vaccine-doses-from-indias-serum-institute-idUSKCN2AU2LW" TargetMode="External"/><Relationship Id="rId42" Type="http://schemas.openxmlformats.org/officeDocument/2006/relationships/hyperlink" Target="https://www.biopharma-reporter.com/Article/2020/11/05/Australia-COVID-19-vaccine-agreements-with-Novavax-Pfizer" TargetMode="External"/><Relationship Id="rId84" Type="http://schemas.openxmlformats.org/officeDocument/2006/relationships/hyperlink" Target="https://ir.novavax.com/news-releases/news-release-details/novavax-announces-agreement-government-new-zealand-107-million" TargetMode="External"/><Relationship Id="rId138" Type="http://schemas.openxmlformats.org/officeDocument/2006/relationships/hyperlink" Target="https://twitter.com/Lenin/status/1319620792414539777?s=20" TargetMode="External"/><Relationship Id="rId345" Type="http://schemas.openxmlformats.org/officeDocument/2006/relationships/hyperlink" Target="https://www.reuters.com/article/us-health-coronavirus-canada-vaccine-idUSKBN2AX1R5" TargetMode="External"/><Relationship Id="rId387" Type="http://schemas.openxmlformats.org/officeDocument/2006/relationships/hyperlink" Target="https://rdif.ru/Eng_fullNews/6501/" TargetMode="External"/><Relationship Id="rId510" Type="http://schemas.openxmlformats.org/officeDocument/2006/relationships/hyperlink" Target="https://www.reuters.com/article/us-health-coronavirus-china-vaccines/sinovacs-coronavirus-vaccine-candidate-approved-for-emergency-use-in-china-source-idUSKBN25O0Z3" TargetMode="External"/><Relationship Id="rId552" Type="http://schemas.openxmlformats.org/officeDocument/2006/relationships/hyperlink" Target="https://www.reuters.com/business/healthcare-pharmaceuticals/egypt-approves-chinas-sinovac-coronavirus-vaccine-emergency-use-2021-04-26/" TargetMode="External"/><Relationship Id="rId594" Type="http://schemas.openxmlformats.org/officeDocument/2006/relationships/hyperlink" Target="https://bvcenadim.digemid.minsa.gob.pe/noticias/422-la-digemid-otorga-autorizacion-excepcional-para-la-importacion-y-uso-de-la-vacuna-covid-19-astrazeneca-chadox1-s-recombinant" TargetMode="External"/><Relationship Id="rId608" Type="http://schemas.openxmlformats.org/officeDocument/2006/relationships/hyperlink" Target="https://www.bloomberg.com/news/articles/2021-04-27/botswana-secures-enough-vaccine-doses-for-its-adult-population" TargetMode="External"/><Relationship Id="rId191" Type="http://schemas.openxmlformats.org/officeDocument/2006/relationships/hyperlink" Target="https://www.msn.com/en-us/news/world/switzerland-approves-pfizer-shot-as-first-covid-19-vaccine/ar-BB1c40bk?li=BBnba9O" TargetMode="External"/><Relationship Id="rId205" Type="http://schemas.openxmlformats.org/officeDocument/2006/relationships/hyperlink" Target="https://www.reuters.com/article/us-health-coronavirus-russia-vaccine-pal/palestinians-approve-russian-covid-19-vaccine-for-use-in-self-rule-areas-idUSKBN29G1AN" TargetMode="External"/><Relationship Id="rId247" Type="http://schemas.openxmlformats.org/officeDocument/2006/relationships/hyperlink" Target="https://www.reuters.com/article/us-health-coronavirus-morocco/morocco-gets-2-million-astrazeneca-vaccine-doses-first-big-shipment-to-africa-idUSKBN29R1O4" TargetMode="External"/><Relationship Id="rId412" Type="http://schemas.openxmlformats.org/officeDocument/2006/relationships/hyperlink" Target="https://www.theguardian.com/world/2020/aug/11/russia-approves-coronavirus-vaccine-despite-testing-safety-concerns-vladimir-putin" TargetMode="External"/><Relationship Id="rId107" Type="http://schemas.openxmlformats.org/officeDocument/2006/relationships/hyperlink" Target="https://www.sanofi.com/en/media-room/press-releases/2020/2020-09-22-18-30-00" TargetMode="External"/><Relationship Id="rId289" Type="http://schemas.openxmlformats.org/officeDocument/2006/relationships/hyperlink" Target="https://www.businessinsider.co.za/sputnik-could-be-in-sa-soon-2021-2" TargetMode="External"/><Relationship Id="rId454" Type="http://schemas.openxmlformats.org/officeDocument/2006/relationships/hyperlink" Target="https://www.reuters.com/article/health-coronavirus-pakistan-idUSL1N2LS0TT" TargetMode="External"/><Relationship Id="rId496" Type="http://schemas.openxmlformats.org/officeDocument/2006/relationships/hyperlink" Target="https://www.bbc.com/news/world-europe-55862233" TargetMode="External"/><Relationship Id="rId11" Type="http://schemas.openxmlformats.org/officeDocument/2006/relationships/hyperlink" Target="https://www.reuters.com/article/us-health-coronavirus-vaccine-germany/germany-secured-50-million-vaccine-doses-from-curevac-biontech-on-top-of-eu-supplies-document-idUSKBN29D1WU" TargetMode="External"/><Relationship Id="rId53" Type="http://schemas.openxmlformats.org/officeDocument/2006/relationships/hyperlink" Target="https://gulfnews.com/world/gulf/kuwait/covid-19-kuwait-to-get-1-million-pfizer-vaccines-doses-by-end-of-2020-1.75190616" TargetMode="External"/><Relationship Id="rId149" Type="http://schemas.openxmlformats.org/officeDocument/2006/relationships/hyperlink" Target="https://twitter.com/Lenin/status/1319620792414539777?s=20" TargetMode="External"/><Relationship Id="rId314" Type="http://schemas.openxmlformats.org/officeDocument/2006/relationships/hyperlink" Target="https://www.africanews.com/2021/02/19/covid-19-africa-to-receive-300-million-doses-of-russia-s-sputnik-v-vaccine/" TargetMode="External"/><Relationship Id="rId356" Type="http://schemas.openxmlformats.org/officeDocument/2006/relationships/hyperlink" Target="https://www.euronews.com/2021/02/24/san-marino-buys-russia-s-sputnik-v-after-eu-vaccine-delivery-delays" TargetMode="External"/><Relationship Id="rId398" Type="http://schemas.openxmlformats.org/officeDocument/2006/relationships/hyperlink" Target="https://www.dnaindia.com/world/report-iran-to-get-500000-doses-of-covaxin-first-tranche-sent-already-2880583" TargetMode="External"/><Relationship Id="rId521" Type="http://schemas.openxmlformats.org/officeDocument/2006/relationships/hyperlink" Target="https://www.astrazeneca.com/media-centre/press-releases/2021/serum-institute-of-india-obtains-emergency-use-authorisation-in-india-for-astrazenecas-covid-19-vaccine.html" TargetMode="External"/><Relationship Id="rId563" Type="http://schemas.openxmlformats.org/officeDocument/2006/relationships/hyperlink" Target="https://www.reuters.com/business/healthcare-pharmaceuticals/brazil-talks-buy-100-mln-more-pfizer-shots-official-says-2021-04-20/" TargetMode="External"/><Relationship Id="rId619" Type="http://schemas.openxmlformats.org/officeDocument/2006/relationships/hyperlink" Target="https://www.montsame.mn/en/read/262799" TargetMode="External"/><Relationship Id="rId95" Type="http://schemas.openxmlformats.org/officeDocument/2006/relationships/hyperlink" Target="https://www.thepharmaletter.com/article/uzbekistan-adds-to-orders-for-sputnik-v" TargetMode="External"/><Relationship Id="rId160" Type="http://schemas.openxmlformats.org/officeDocument/2006/relationships/hyperlink" Target="https://www.businesswire.com/news/home/20201125005466/en/COVAXX-Announces-2.8-Billion-in-Advance-Purchase-Commitments-to-Deliver-More-Than-140-Million-Vaccine-Doses-to-Emerging-Countries" TargetMode="External"/><Relationship Id="rId216" Type="http://schemas.openxmlformats.org/officeDocument/2006/relationships/hyperlink" Target="https://www.cnn.com/2021/01/17/americas/brazil-coronavac-oxford-astrazeneca-emergency-authorization-intl/index.html" TargetMode="External"/><Relationship Id="rId423" Type="http://schemas.openxmlformats.org/officeDocument/2006/relationships/hyperlink" Target="https://www.washingtonpost.com/world/middle_east/reports-israel-buys-vaccines-for-syria-in-prisoner-deal/2021/02/21/97862854-7431-11eb-9489-8f7dacd51e75_story.html" TargetMode="External"/><Relationship Id="rId258" Type="http://schemas.openxmlformats.org/officeDocument/2006/relationships/hyperlink" Target="https://www.indiatoday.in/india/story/bharat-biotech-to-supply-12-million-doses-of-covaxin-to-brazil-say-sources-1758440-2021-01-12" TargetMode="External"/><Relationship Id="rId465" Type="http://schemas.openxmlformats.org/officeDocument/2006/relationships/hyperlink" Target="https://www.dawn.com/news/1616026" TargetMode="External"/><Relationship Id="rId630" Type="http://schemas.openxmlformats.org/officeDocument/2006/relationships/hyperlink" Target="https://murray.adv.br/en/brazil-buys-another-100-million-doses-of-pfizers-vaccine/" TargetMode="External"/><Relationship Id="rId22" Type="http://schemas.openxmlformats.org/officeDocument/2006/relationships/hyperlink" Target="https://www.reuters.com/article/us-health-coronavirus-chile-astrazeneca-idUSKBN2931QF" TargetMode="External"/><Relationship Id="rId64" Type="http://schemas.openxmlformats.org/officeDocument/2006/relationships/hyperlink" Target="https://www.firstpost.com/health/uk-signs-deals-with-pfizer-biontech-and-valneva-to-secure-90-million-doses-of-possible-covid-19-vaccines-8619221.html" TargetMode="External"/><Relationship Id="rId118" Type="http://schemas.openxmlformats.org/officeDocument/2006/relationships/hyperlink" Target="https://www.channelnewsasia.com/news/world/china-cansino-mexico-welcomes-covid-19-vaccine-14176642" TargetMode="External"/><Relationship Id="rId325" Type="http://schemas.openxmlformats.org/officeDocument/2006/relationships/hyperlink" Target="https://www.albawaba.com/business/uzbekistan-certifies-russia%E2%80%99s-sputnik-v-vaccine-1411977" TargetMode="External"/><Relationship Id="rId367" Type="http://schemas.openxmlformats.org/officeDocument/2006/relationships/hyperlink" Target="https://abcnews.go.com/Health/wireStory/iraq-launches-vaccine-program-arrival-china-doses-76200686" TargetMode="External"/><Relationship Id="rId532" Type="http://schemas.openxmlformats.org/officeDocument/2006/relationships/hyperlink" Target="https://tass.com/world/1253257" TargetMode="External"/><Relationship Id="rId574" Type="http://schemas.openxmlformats.org/officeDocument/2006/relationships/hyperlink" Target="https://raajje.mv/96801" TargetMode="External"/><Relationship Id="rId171" Type="http://schemas.openxmlformats.org/officeDocument/2006/relationships/hyperlink" Target="https://www.reuters.com/article/health-coronavirus-vaccine-india/india-signs-purchase-order-with-serum-for-astrazeneca-vaccine-source-idUSKBN29G126" TargetMode="External"/><Relationship Id="rId227" Type="http://schemas.openxmlformats.org/officeDocument/2006/relationships/hyperlink" Target="https://www.reuters.com/article/health-coronavirus-moderna-philippines-idUSL1N2L5077" TargetMode="External"/><Relationship Id="rId269" Type="http://schemas.openxmlformats.org/officeDocument/2006/relationships/hyperlink" Target="https://www.zawya.com/mena/en/life/story/Kuwait_approves_emergency_use_of_AstraZenecaOxford_COVID19_vaccine-SNG_199063617/" TargetMode="External"/><Relationship Id="rId434" Type="http://schemas.openxmlformats.org/officeDocument/2006/relationships/hyperlink" Target="https://www.reuters.com/article/health-coronavirus-cyprus-vaccine/cyprus-will-buy-russias-sputnik-jab-if-approved-by-eu-regulator-idUSL8N2LE2FO" TargetMode="External"/><Relationship Id="rId476" Type="http://schemas.openxmlformats.org/officeDocument/2006/relationships/hyperlink" Target="https://news.yahoo.com/brazil-import-2-million-astrazeneca-185528104.html" TargetMode="External"/><Relationship Id="rId33" Type="http://schemas.openxmlformats.org/officeDocument/2006/relationships/hyperlink" Target="https://www.reuters.com/article/idUSKBN27Z0F7" TargetMode="External"/><Relationship Id="rId129" Type="http://schemas.openxmlformats.org/officeDocument/2006/relationships/hyperlink" Target="https://www.gavi.org/news/media-room/new-collaboration-makes-further-100-million-doses-covid-19-vaccine-available-low" TargetMode="External"/><Relationship Id="rId280" Type="http://schemas.openxmlformats.org/officeDocument/2006/relationships/hyperlink" Target="https://www.reuters.com/article/us-health-coronavirus-swiss-astrazeneca/swiss-delay-astrazeneca-covid-vaccine-approval-order-more-shots-from-others-idUSKBN2A32GV" TargetMode="External"/><Relationship Id="rId336" Type="http://schemas.openxmlformats.org/officeDocument/2006/relationships/hyperlink" Target="https://www.reuters.com/article/us-health-coronavirus-peru-vaccine/peru-regulators-approve-pfizer-vaccine-against-covid-19-filing-idUSKBN2A22F1" TargetMode="External"/><Relationship Id="rId501" Type="http://schemas.openxmlformats.org/officeDocument/2006/relationships/hyperlink" Target="https://www.reuters.com/article/uk-health-coronavirus-safrica-pfizer-idUSKBN2BT13M" TargetMode="External"/><Relationship Id="rId543" Type="http://schemas.openxmlformats.org/officeDocument/2006/relationships/hyperlink" Target="https://www.pna.gov.ph/articles/1136649" TargetMode="External"/><Relationship Id="rId75" Type="http://schemas.openxmlformats.org/officeDocument/2006/relationships/hyperlink" Target="https://globalnews.ca/news/7251593/canada-pfizer-coronavirus-vaccine/" TargetMode="External"/><Relationship Id="rId140" Type="http://schemas.openxmlformats.org/officeDocument/2006/relationships/hyperlink" Target="https://www.dinero.com.sv/en/breaking-news/government-of-el-salvador-signs-agreement-to-buy-2-million-covid-%E2%80%9319-vaccines.html" TargetMode="External"/><Relationship Id="rId182" Type="http://schemas.openxmlformats.org/officeDocument/2006/relationships/hyperlink" Target="https://www.reuters.com/article/us-health-coronavirus-colombia-vaccine/colombia-regulator-approves-pfizer-biontech-vaccine-for-emergency-use-idUSKBN29B02M" TargetMode="External"/><Relationship Id="rId378" Type="http://schemas.openxmlformats.org/officeDocument/2006/relationships/hyperlink" Target="https://translate.google.com/translate?hl=en&amp;sl=pt&amp;u=https://www.correio24horas.com.br/noticia/nid/liderado-pela-bahia-nordeste-acerta-compra-de-25-milhoes-de-doses-da-sputnik-v/&amp;prev=search&amp;pto=aue" TargetMode="External"/><Relationship Id="rId403" Type="http://schemas.openxmlformats.org/officeDocument/2006/relationships/hyperlink" Target="https://www.raps.org/news-and-articles/news-articles/2020/3/covid-19-vaccine-tracker" TargetMode="External"/><Relationship Id="rId585" Type="http://schemas.openxmlformats.org/officeDocument/2006/relationships/hyperlink" Target="https://www.reuters.com/world/americas/peru-inks-deal-purchase-12-million-additional-doses-pfizer-vaccine-2021-05-05/" TargetMode="External"/><Relationship Id="rId6" Type="http://schemas.openxmlformats.org/officeDocument/2006/relationships/hyperlink" Target="http://www.koreaherald.com/view.php?ud=20201224000724" TargetMode="External"/><Relationship Id="rId238" Type="http://schemas.openxmlformats.org/officeDocument/2006/relationships/hyperlink" Target="https://gulfnews.com/world/gulf/oman/covid-19-oman-receives-27000-doses-of-pfizer-biontech-vaccine-370000-booked-in-total-1.76482329" TargetMode="External"/><Relationship Id="rId445" Type="http://schemas.openxmlformats.org/officeDocument/2006/relationships/hyperlink" Target="https://rdif.ru/Eng_fullNews/6497/" TargetMode="External"/><Relationship Id="rId487" Type="http://schemas.openxmlformats.org/officeDocument/2006/relationships/hyperlink" Target="https://www.gob.mx/sre/prensa/mexico-asegura-vacuna-para-mas-de-100-millones-de-mexicanos-ebrard?idiom=es" TargetMode="External"/><Relationship Id="rId610" Type="http://schemas.openxmlformats.org/officeDocument/2006/relationships/hyperlink" Target="http://www.dailynews.gov.bw/news-details.php?nid=61973" TargetMode="External"/><Relationship Id="rId291" Type="http://schemas.openxmlformats.org/officeDocument/2006/relationships/hyperlink" Target="https://abcnews.go.com/International/wireStory/tunisia-russia-pfizer-vaccination-program-75712709" TargetMode="External"/><Relationship Id="rId305" Type="http://schemas.openxmlformats.org/officeDocument/2006/relationships/hyperlink" Target="https://www.usnews.com/news/world/articles/2021-02-17/senegal-to-get-200-000-doses-of-chinas-sinopharm-vaccine" TargetMode="External"/><Relationship Id="rId347" Type="http://schemas.openxmlformats.org/officeDocument/2006/relationships/hyperlink" Target="https://www.msn.com/en-xl/news/other/bolivia-launches-unprecedented-vaccination-drive-to-combat-covid-19/ar-BB1e2SUu" TargetMode="External"/><Relationship Id="rId512" Type="http://schemas.openxmlformats.org/officeDocument/2006/relationships/hyperlink" Target="https://www.voanews.com/europe/eu-makes-deal-pfizer-biontech-50-million-more-vaccine-doses" TargetMode="External"/><Relationship Id="rId44" Type="http://schemas.openxmlformats.org/officeDocument/2006/relationships/hyperlink" Target="https://www.reuters.com/article/health-coronavirus-chile-pfizer/corrected-chilean-president-hails-pfizer-success-and-his-countrys-vaccine-purchase-agreement-idUSL1N2HV1WD" TargetMode="External"/><Relationship Id="rId86" Type="http://schemas.openxmlformats.org/officeDocument/2006/relationships/hyperlink" Target="https://www.hhs.gov/about/news/2020/07/07/hhs-dod-collaborate-novavax-produce-millions-covid-19-investigational-vaccine-doses-commercial-scale-manufacturing-demonstration-projects.html" TargetMode="External"/><Relationship Id="rId151" Type="http://schemas.openxmlformats.org/officeDocument/2006/relationships/hyperlink" Target="https://kfgo.com/2021/01/12/ukraine-pharma-group-to-supply-5-million-doses-of-sinovac-covid-19-vaccine-in-first-half/" TargetMode="External"/><Relationship Id="rId389" Type="http://schemas.openxmlformats.org/officeDocument/2006/relationships/hyperlink" Target="https://www.swissinfo.ch/eng/moderna-covid-vaccine-approved-for-use-in-switzerland/46280118" TargetMode="External"/><Relationship Id="rId554" Type="http://schemas.openxmlformats.org/officeDocument/2006/relationships/hyperlink" Target="https://www.reuters.com/world/africa/egypt-purchase-20-million-doses-sinopharm-vaccine-2021-04-20/" TargetMode="External"/><Relationship Id="rId596" Type="http://schemas.openxmlformats.org/officeDocument/2006/relationships/hyperlink" Target="https://www.reuters.com/world/india/india-approves-russias-sputnik-v-vaccine-economic-times-2021-04-12/" TargetMode="External"/><Relationship Id="rId193" Type="http://schemas.openxmlformats.org/officeDocument/2006/relationships/hyperlink" Target="https://www.pfizer.com/news/press-release/press-release-detail/pfizer-and-biontech-celebrate-historic-first-authorization" TargetMode="External"/><Relationship Id="rId207" Type="http://schemas.openxmlformats.org/officeDocument/2006/relationships/hyperlink" Target="https://www.reuters.com/article/us-health-coronavirus-indonesia/indonesia-approves-chinas-sinovac-vaccine-as-infections-surge-idUSKBN29G0RP" TargetMode="External"/><Relationship Id="rId249" Type="http://schemas.openxmlformats.org/officeDocument/2006/relationships/hyperlink" Target="https://www.nation.lk/online/govt-reserves-2-m-pfizer-doses-49315.html" TargetMode="External"/><Relationship Id="rId414" Type="http://schemas.openxmlformats.org/officeDocument/2006/relationships/hyperlink" Target="https://en.irna.ir/news/84233593/Iran-issues-permit-for-emergency-use-for-three-other-COVID-19" TargetMode="External"/><Relationship Id="rId456" Type="http://schemas.openxmlformats.org/officeDocument/2006/relationships/hyperlink" Target="https://www.rappler.com/nation/one-million-sinovac-vaccine-doses-arrive-philippines-march-29-2021" TargetMode="External"/><Relationship Id="rId498" Type="http://schemas.openxmlformats.org/officeDocument/2006/relationships/hyperlink" Target="https://medicalxpress.com/news/2021-03-brazil-grants-full-oxford-vaccine.html" TargetMode="External"/><Relationship Id="rId621" Type="http://schemas.openxmlformats.org/officeDocument/2006/relationships/hyperlink" Target="https://www.gavi.org/news/media-room/gavi-signs-agreement-novavax-secure-doses-behalf-covax-facility" TargetMode="External"/><Relationship Id="rId13" Type="http://schemas.openxmlformats.org/officeDocument/2006/relationships/hyperlink" Target="https://www.reuters.com/article/idUSL1N2JA0MJ" TargetMode="External"/><Relationship Id="rId109" Type="http://schemas.openxmlformats.org/officeDocument/2006/relationships/hyperlink" Target="https://www.biopharma-reporter.com/Article/2020/09/21/Sanofi-GSK-sign-deal-to-supply-EU-with-300-million-COVID-19-vaccine-doses" TargetMode="External"/><Relationship Id="rId260" Type="http://schemas.openxmlformats.org/officeDocument/2006/relationships/hyperlink" Target="https://www.reuters.com/article/us-health-coronavirus-morocco/morocco-gets-2-million-astrazeneca-vaccine-doses-first-big-shipment-to-africa-idUSKBN29R1O4" TargetMode="External"/><Relationship Id="rId316" Type="http://schemas.openxmlformats.org/officeDocument/2006/relationships/hyperlink" Target="https://www.reuters.com/article/us-health-coronavirus-southkorea-astraze/south-korea-to-approve-astrazeneca-as-first-covid-19-vaccine-including-for-elderly-idUSKBN2AA0E8" TargetMode="External"/><Relationship Id="rId523" Type="http://schemas.openxmlformats.org/officeDocument/2006/relationships/hyperlink" Target="https://www.nytimes.com/2021/01/04/world/mexico-oxford-astrazeneca-vaccine.html" TargetMode="External"/><Relationship Id="rId55" Type="http://schemas.openxmlformats.org/officeDocument/2006/relationships/hyperlink" Target="https://www.reuters.com/article/idUSL1N2ID0FL" TargetMode="External"/><Relationship Id="rId97" Type="http://schemas.openxmlformats.org/officeDocument/2006/relationships/hyperlink" Target="https://www.reuters.com/article/us-health-coronavirus-vietnam-vaccine/vietnam-to-buy-russian-covid-19-vaccine-idUSKCN25A0M0" TargetMode="External"/><Relationship Id="rId120" Type="http://schemas.openxmlformats.org/officeDocument/2006/relationships/hyperlink" Target="https://gulfnews.com/world/gulf/saudi/coronavirus-saudi-arabia-signs-vaccine-agreement-with-germanys-curevac-1.1606770302880" TargetMode="External"/><Relationship Id="rId358" Type="http://schemas.openxmlformats.org/officeDocument/2006/relationships/hyperlink" Target="https://www.khmertimeskh.com/50816037/cambodia-asks-for-5-million-doses-of-c-19-vaccine-from-india/" TargetMode="External"/><Relationship Id="rId565" Type="http://schemas.openxmlformats.org/officeDocument/2006/relationships/hyperlink" Target="https://www.reuters.com/world/uk/britain-agrees-deal-60-million-more-pfizer-covid-19-vaccines-2021-04-28/" TargetMode="External"/><Relationship Id="rId162" Type="http://schemas.openxmlformats.org/officeDocument/2006/relationships/hyperlink" Target="https://ir.novavax.com/news-releases/news-release-details/novavax-and-canada-reach-agreement-principle-acquire-novavax" TargetMode="External"/><Relationship Id="rId218" Type="http://schemas.openxmlformats.org/officeDocument/2006/relationships/hyperlink" Target="https://www.bbc.com/news/world-europe-55401136" TargetMode="External"/><Relationship Id="rId425" Type="http://schemas.openxmlformats.org/officeDocument/2006/relationships/hyperlink" Target="https://abcnews.go.com/Health/wireStory/china-approves-fourth-covid-19-vaccine-emergency-76481454" TargetMode="External"/><Relationship Id="rId467" Type="http://schemas.openxmlformats.org/officeDocument/2006/relationships/hyperlink" Target="https://news.cgtn.com/news/2021-03-18/Serbia-purchases-2-million-more-doses-of-Sinopharm-vaccine--YJDYMuni8w/index.html" TargetMode="External"/><Relationship Id="rId632" Type="http://schemas.openxmlformats.org/officeDocument/2006/relationships/hyperlink" Target="https://www.reuters.com/business/healthcare-pharmaceuticals/guatemala-receives-first-batch-sputnik-v-vaccines-2021-05-05/" TargetMode="External"/><Relationship Id="rId271" Type="http://schemas.openxmlformats.org/officeDocument/2006/relationships/hyperlink" Target="https://www.usnews.com/news/world/articles/2021-01-29/vietnam-oks-astrazeneca-vaccine-reports-34-new-covid-19-cases" TargetMode="External"/><Relationship Id="rId24" Type="http://schemas.openxmlformats.org/officeDocument/2006/relationships/hyperlink" Target="https://www.presidencia.go.cr/comunicados/2020/11/costa-rica-firma-acuerdo-con-astrazeneca-para-suministro-de-vacuna-candidata-contra-el-sars-cov-2/" TargetMode="External"/><Relationship Id="rId66" Type="http://schemas.openxmlformats.org/officeDocument/2006/relationships/hyperlink" Target="https://www.pfizer.com/news/press-release/press-release-detail/pfizer-and-biontech-announce-agreement-us-government-600" TargetMode="External"/><Relationship Id="rId131" Type="http://schemas.openxmlformats.org/officeDocument/2006/relationships/hyperlink" Target="https://www.gavi.org/news/media-room/100-million-covid-19-vaccine-doses-available-low-and-middle-income-countries-2021" TargetMode="External"/><Relationship Id="rId327" Type="http://schemas.openxmlformats.org/officeDocument/2006/relationships/hyperlink" Target="https://abcnews.go.com/Health/wireStory/slovakia-signs-deal-acquire-million-doses-sputnik-76188031" TargetMode="External"/><Relationship Id="rId369" Type="http://schemas.openxmlformats.org/officeDocument/2006/relationships/hyperlink" Target="https://www.reuters.com/article/instant-article/idUSS0N2K700Z" TargetMode="External"/><Relationship Id="rId534" Type="http://schemas.openxmlformats.org/officeDocument/2006/relationships/hyperlink" Target="https://www.reuters.com/article/us-health-coronavirus-brazil-janssen-idUSKBN2BN33V" TargetMode="External"/><Relationship Id="rId576" Type="http://schemas.openxmlformats.org/officeDocument/2006/relationships/hyperlink" Target="https://kathmandupost.com/health/2021/02/17/china-s-shinopharm-vaccine-gets-emergency-use-authorisation-in-nepal" TargetMode="External"/><Relationship Id="rId173" Type="http://schemas.openxmlformats.org/officeDocument/2006/relationships/hyperlink" Target="https://www.youtube.com/watch?v=Z_yluxShX30&amp;amp;feature=youtu.be" TargetMode="External"/><Relationship Id="rId229" Type="http://schemas.openxmlformats.org/officeDocument/2006/relationships/hyperlink" Target="https://www.aljazeera.com/news/2021/1/22/hungary-buys-russias-sputnik-v-covid-vaccine-first-in-eu" TargetMode="External"/><Relationship Id="rId380" Type="http://schemas.openxmlformats.org/officeDocument/2006/relationships/hyperlink" Target="https://www.reuters.com/article/health-coronavirus-brazil/-brazil-governors-to-buy-vaccines-directly-due-to-slow-federal-rollout-idUSL2N2L0288" TargetMode="External"/><Relationship Id="rId436" Type="http://schemas.openxmlformats.org/officeDocument/2006/relationships/hyperlink" Target="https://www.reuters.com/article/us-health-coronavirus-albania-vaccines/albania-gets-192000-doses-of-chinese-sinovac-vaccine-idUSKBN2BH2N9" TargetMode="External"/><Relationship Id="rId601" Type="http://schemas.openxmlformats.org/officeDocument/2006/relationships/hyperlink" Target="https://www.reuters.com/article/health-coronavirus-eu-jj/eu-snubs-extra-300-mln-jj-astra-shots-in-bet-on-pfizer-source-idUSL1N2MD1HT" TargetMode="External"/><Relationship Id="rId240" Type="http://schemas.openxmlformats.org/officeDocument/2006/relationships/hyperlink" Target="https://finance.yahoo.com/finance/news/malaysia-secures-18-4-million-100917965.html" TargetMode="External"/><Relationship Id="rId478" Type="http://schemas.openxmlformats.org/officeDocument/2006/relationships/hyperlink" Target="https://ipolitics.ca/2020/09/25/canada-signs-deal-with-astrazeneca-for-20m-doses-of-vaccine-candidate/" TargetMode="External"/><Relationship Id="rId35" Type="http://schemas.openxmlformats.org/officeDocument/2006/relationships/hyperlink" Target="https://apnews.com/article/thailand-coronavirus-pandemic-prayuth-chan-ocha-7e974f2bca97cd58304e99a5a2c34c07" TargetMode="External"/><Relationship Id="rId77" Type="http://schemas.openxmlformats.org/officeDocument/2006/relationships/hyperlink" Target="http://www.reuters.com/article/us-health-coronavirus-moderna-switzerlan/switzerland-increases-order-for-modernas-covid-19-vaccine-idUSKBN28I1WJ" TargetMode="External"/><Relationship Id="rId100" Type="http://schemas.openxmlformats.org/officeDocument/2006/relationships/hyperlink" Target="https://www.who.int/news/item/18-12-2020-covax-announces-additional-deals-to-access-promising-covid-19-vaccine-candidates-plans-global-rollout-starting-q1-2021" TargetMode="External"/><Relationship Id="rId282" Type="http://schemas.openxmlformats.org/officeDocument/2006/relationships/hyperlink" Target="https://www.theislanderonline.com.au/story/7112408/australia-inks-new-deal-for-pfizer-vaccine/" TargetMode="External"/><Relationship Id="rId338" Type="http://schemas.openxmlformats.org/officeDocument/2006/relationships/hyperlink" Target="https://www.arabnews.com/node/1813751/middle-east" TargetMode="External"/><Relationship Id="rId503" Type="http://schemas.openxmlformats.org/officeDocument/2006/relationships/hyperlink" Target="https://finance.yahoo.com/news/1-ukraine-signs-deal-pfizer-175326566.html?guccounter=1&amp;guce_referrer=aHR0cHM6Ly93d3cuZ29vZ2xlLmNvbS8&amp;guce_referrer_sig=AQAAABPkofbx7JvwCmB_gktOEWxTEH7QHuyQ3Wf9yZG7A1bWyWYcZ5JKSsRMtkuvNtOwNauNRP6Is7VExFE3M6tlCNDyFfFCuo4K9oiehfJEdrATt0RY6vrA4ucPXu46kglcL6GfiufO7bxBEX4whj9Jqe-Mx4f4PLbdrwaYy5V5Ptoq" TargetMode="External"/><Relationship Id="rId545" Type="http://schemas.openxmlformats.org/officeDocument/2006/relationships/hyperlink" Target="https://hn.usembassy.gov/covid-19-information/" TargetMode="External"/><Relationship Id="rId587" Type="http://schemas.openxmlformats.org/officeDocument/2006/relationships/hyperlink" Target="https://economictimes.indiatimes.com/news/international/world-news/covax-signs-deal-for-500-mn-moderna-covid-vaccine-doses/articleshow/82370921.cms" TargetMode="External"/><Relationship Id="rId8" Type="http://schemas.openxmlformats.org/officeDocument/2006/relationships/hyperlink" Target="https://www.dailysabah.com/turkey/biontech-says-turkey-to-receive-45-million-coronavirus-vaccine-doses-by-march/news" TargetMode="External"/><Relationship Id="rId142" Type="http://schemas.openxmlformats.org/officeDocument/2006/relationships/hyperlink" Target="https://www.bloomberg.com/news/articles/2020-08-31/trudeau-unveils-covid-19-vaccine-deals-with-novavax-j-j" TargetMode="External"/><Relationship Id="rId184" Type="http://schemas.openxmlformats.org/officeDocument/2006/relationships/hyperlink" Target="http://www.uniindia.com/news/world/health-ecuador-vaccine/2266006.html" TargetMode="External"/><Relationship Id="rId391" Type="http://schemas.openxmlformats.org/officeDocument/2006/relationships/hyperlink" Target="https://www.salud.gob.ec/2-millones-de-vacunas-del-laboratorio-sinovac-llegaran-a-ecuador-entre-marzo-y-abril-de-2021/" TargetMode="External"/><Relationship Id="rId405" Type="http://schemas.openxmlformats.org/officeDocument/2006/relationships/hyperlink" Target="https://www.nytimes.com/interactive/2020/science/coronavirus-vaccine-tracker.html" TargetMode="External"/><Relationship Id="rId447" Type="http://schemas.openxmlformats.org/officeDocument/2006/relationships/hyperlink" Target="https://www.reuters.com/article/us-health-coronavirus-thailand-tourism/thailand-approves-quarantine-waiver-for-tourists-orders-more-vaccines-idUSKBN2BI1AA" TargetMode="External"/><Relationship Id="rId612" Type="http://schemas.openxmlformats.org/officeDocument/2006/relationships/hyperlink" Target="https://peace.gov.ph/2021/05/first-batch-of-gamaleyas-sputnik-v-vaccines-arrive-govt-to-reassess-logistics-capabilities-in-handling-highly-sensitive-vaccines/?fbclid=IwAR3QxAxFr_F4WF_01s3sya30vmeyBI6edXc2YXSt1K38HgZ9t4H-UT44dqI" TargetMode="External"/><Relationship Id="rId251" Type="http://schemas.openxmlformats.org/officeDocument/2006/relationships/hyperlink" Target="https://rpp.pe/peru/actualidad/canciller-estamos-a-punto-de-cerrar-contrato-con-pfizer-y-hemos-avanzado-negociaciones-con-johnson-johnson-y-moderna-noticia-1317961?ref=rpp" TargetMode="External"/><Relationship Id="rId489" Type="http://schemas.openxmlformats.org/officeDocument/2006/relationships/hyperlink" Target="https://www.reuters.com/article/idUSL8N2GF4TD" TargetMode="External"/><Relationship Id="rId46" Type="http://schemas.openxmlformats.org/officeDocument/2006/relationships/hyperlink" Target="https://thecitypaperbogota.com/news/colombia-secures-10-million-doses-of-pfizers-coronavirus-vaccine/26409" TargetMode="External"/><Relationship Id="rId293" Type="http://schemas.openxmlformats.org/officeDocument/2006/relationships/hyperlink" Target="http://www.xinhuanet.com/english/asiapacific/2021-02/12/c_139738117.htm" TargetMode="External"/><Relationship Id="rId307" Type="http://schemas.openxmlformats.org/officeDocument/2006/relationships/hyperlink" Target="https://www.reuters.com/article/health-coronavirus-ukraine-eu/update-1-eu-backs-polands-plan-to-give-ukraine-extra-12-mln-vaccine-doses-says-kyiv-idUSL1N2KG1SK" TargetMode="External"/><Relationship Id="rId349" Type="http://schemas.openxmlformats.org/officeDocument/2006/relationships/hyperlink" Target="https://abcnews.go.com/International/wireStory/zimbabwe-starts-administering-chinas-sinopharm-vaccines-75970828" TargetMode="External"/><Relationship Id="rId514" Type="http://schemas.openxmlformats.org/officeDocument/2006/relationships/hyperlink" Target="https://www.globaltimes.cn/page/202102/1216745.shtml" TargetMode="External"/><Relationship Id="rId556" Type="http://schemas.openxmlformats.org/officeDocument/2006/relationships/hyperlink" Target="http://www.chinadaily.com.cn/a/202101/25/WS600e1da9a31024ad0baa4c28.html" TargetMode="External"/><Relationship Id="rId88" Type="http://schemas.openxmlformats.org/officeDocument/2006/relationships/hyperlink" Target="https://finance.yahoo.com/news/novavax-supply-40-mln-doses-150412203.html" TargetMode="External"/><Relationship Id="rId111" Type="http://schemas.openxmlformats.org/officeDocument/2006/relationships/hyperlink" Target="https://www.usatoday.com/story/news/2020/07/31/2-1-billion-sanofi-gsk-deal-100-million-coronavirus-vaccine-doses/5554814002/" TargetMode="External"/><Relationship Id="rId153" Type="http://schemas.openxmlformats.org/officeDocument/2006/relationships/hyperlink" Target="http://www.xinhuanet.com/english/2021-01/08/c_139651207.htm" TargetMode="External"/><Relationship Id="rId195" Type="http://schemas.openxmlformats.org/officeDocument/2006/relationships/hyperlink" Target="https://www.cnn.com/2021/01/06/europe/moderna-approval-eu-intl/index.html" TargetMode="External"/><Relationship Id="rId209" Type="http://schemas.openxmlformats.org/officeDocument/2006/relationships/hyperlink" Target="http://www.chinadaily.com.cn/a/202101/20/WS6007971ea31024ad0baa3d44.html" TargetMode="External"/><Relationship Id="rId360" Type="http://schemas.openxmlformats.org/officeDocument/2006/relationships/hyperlink" Target="https://www.reuters.com/article/us-health-coronavirus-colombia/colombia-extends-health-state-of-emergency-seeks-more-sinovac-vaccines-idUSKBN2AQ04J" TargetMode="External"/><Relationship Id="rId416" Type="http://schemas.openxmlformats.org/officeDocument/2006/relationships/hyperlink" Target="https://www.reuters.com/article/us-health-coronavirus-argentina-vaccine/argentina-approves-sinopharm-covid-19-vaccine-for-emergency-use-idUSKBN2AL0P9" TargetMode="External"/><Relationship Id="rId598" Type="http://schemas.openxmlformats.org/officeDocument/2006/relationships/hyperlink" Target="https://www.reuters.com/business/healthcare-pharmaceuticals/sri-lanka-approves-pfizer-covid-vaccine-emergency-use-2021-05-08/" TargetMode="External"/><Relationship Id="rId220" Type="http://schemas.openxmlformats.org/officeDocument/2006/relationships/hyperlink" Target="https://www.reuters.com/article/us-health-coronavirus-bangladesh-vaccine/exclusive-bangladeshs-beximco-could-start-private-sales-of-astrazeneca-vaccine-next-month-idUKKBN29H1YC" TargetMode="External"/><Relationship Id="rId458" Type="http://schemas.openxmlformats.org/officeDocument/2006/relationships/hyperlink" Target="https://www.rappler.com/nation/one-million-sinovac-vaccine-doses-arrive-philippines-march-29-2021" TargetMode="External"/><Relationship Id="rId623" Type="http://schemas.openxmlformats.org/officeDocument/2006/relationships/hyperlink" Target="https://pib.gov.in/PressReleasePage.aspx?PRID=1715649" TargetMode="External"/><Relationship Id="rId15" Type="http://schemas.openxmlformats.org/officeDocument/2006/relationships/hyperlink" Target="https://sputnikvaccine.com/newsroom/pressreleases/rdif-to-supply-2-6-million-doses-of-russian-sputnik-v-coronavirus-vaccine-to-bolivia/" TargetMode="External"/><Relationship Id="rId57" Type="http://schemas.openxmlformats.org/officeDocument/2006/relationships/hyperlink" Target="https://www.reuters.com/article/idUSKBN26X0AC" TargetMode="External"/><Relationship Id="rId262" Type="http://schemas.openxmlformats.org/officeDocument/2006/relationships/hyperlink" Target="https://news.yahoo.com/mexico-approves-emergency-sputnik-v-021320973.html" TargetMode="External"/><Relationship Id="rId318"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525" Type="http://schemas.openxmlformats.org/officeDocument/2006/relationships/hyperlink" Target="https://www.arabnews.com/node/1811571/saudi-arabia" TargetMode="External"/><Relationship Id="rId567" Type="http://schemas.openxmlformats.org/officeDocument/2006/relationships/hyperlink" Target="https://www.usnews.com/news/world/articles/2021-04-29/indonesia-approves-sinopharm-covid-19-vaccine-for-emergency-use" TargetMode="External"/><Relationship Id="rId99" Type="http://schemas.openxmlformats.org/officeDocument/2006/relationships/hyperlink" Target="https://www.bloomberg.com/news/articles/2020-12-22/chile-has-more-than-enough-vaccine-doses-but-it-wants-more" TargetMode="External"/><Relationship Id="rId122" Type="http://schemas.openxmlformats.org/officeDocument/2006/relationships/hyperlink" Target="https://www.reuters.com/article/health-coronavirus-mexico-vaccine-idUSKBN28P23K" TargetMode="External"/><Relationship Id="rId164" Type="http://schemas.openxmlformats.org/officeDocument/2006/relationships/hyperlink" Target="https://www.reuters.com/article/us-health-coronavirus-vaccine-germany/germany-secured-50-million-vaccine-doses-from-curevac-biontech-on-top-of-eu-supplies-document-idUSKBN29D1WU" TargetMode="External"/><Relationship Id="rId371" Type="http://schemas.openxmlformats.org/officeDocument/2006/relationships/hyperlink" Target="https://www.reuters.com/article/health-coronavirus-safrica/safrica-signs-deal-with-jj-for-11-mln-vaccine-doses-ramaphosa-says-idUSL5N2KY0KP" TargetMode="External"/><Relationship Id="rId427" Type="http://schemas.openxmlformats.org/officeDocument/2006/relationships/hyperlink" Target="https://www.reuters.com/article/us-health-coronavirus-china-vaccine/china-approves-two-more-domestic-covid-19-vaccines-for-public-use-idUSKBN2AP1MW" TargetMode="External"/><Relationship Id="rId469" Type="http://schemas.openxmlformats.org/officeDocument/2006/relationships/hyperlink" Target="https://en.royanews.tv/news/24718/2021-01-10" TargetMode="External"/><Relationship Id="rId26" Type="http://schemas.openxmlformats.org/officeDocument/2006/relationships/hyperlink" Target="https://www.indiatoday.in/world/story/astrazeneca-serum-institute-of-india-sii-supply-1-billion-doses-of-oxford-coronavirus-vaccine-covax-uk-pm-boris-johnson-unga-1725803-2020-09-27" TargetMode="External"/><Relationship Id="rId231" Type="http://schemas.openxmlformats.org/officeDocument/2006/relationships/hyperlink" Target="https://dominicantoday.com/dr/covid-19/2021/01/16/representatives-of-the-health-system-welcome-government-agreement-with-pfizer-and-biontech/" TargetMode="External"/><Relationship Id="rId273" Type="http://schemas.openxmlformats.org/officeDocument/2006/relationships/hyperlink" Target="https://www.arabianbusiness.com/healthcare/455965-oman-approves-pfizer-biontech-coronavirus-vaccine" TargetMode="External"/><Relationship Id="rId329" Type="http://schemas.openxmlformats.org/officeDocument/2006/relationships/hyperlink" Target="https://www.channelnewsasia.com/news/asia/indonesia-agreements-signed-100-million-doses-covid-19-13865446" TargetMode="External"/><Relationship Id="rId480" Type="http://schemas.openxmlformats.org/officeDocument/2006/relationships/hyperlink" Target="https://www.who.int/news/item/18-12-2020-covax-announces-additional-deals-to-access-promising-covid-19-vaccine-candidates-plans-global-rollout-starting-q1-2021" TargetMode="External"/><Relationship Id="rId536" Type="http://schemas.openxmlformats.org/officeDocument/2006/relationships/hyperlink" Target="https://www.usnews.com/news/health-news/articles/2021-04-07/south-korea-grants-conditional-approval-to-johnson-johnson-coronavirus-vaccine" TargetMode="External"/><Relationship Id="rId68" Type="http://schemas.openxmlformats.org/officeDocument/2006/relationships/hyperlink" Target="https://investors.modernatx.com/news-releases/news-release-details/canada-exercises-increased-option-total-40-million-doses-mrna" TargetMode="External"/><Relationship Id="rId133" Type="http://schemas.openxmlformats.org/officeDocument/2006/relationships/hyperlink" Target="https://finance.yahoo.com/news/novavax-inks-deal-indias-serum-071838627.html" TargetMode="External"/><Relationship Id="rId175" Type="http://schemas.openxmlformats.org/officeDocument/2006/relationships/hyperlink" Target="https://www.youtube.com/watch?v=Z_yluxShX30&amp;amp;feature=youtu.be" TargetMode="External"/><Relationship Id="rId340" Type="http://schemas.openxmlformats.org/officeDocument/2006/relationships/hyperlink" Target="https://www.fda.gov/news-events/press-announcements/fda-issues-emergency-use-authorization-third-covid-19-vaccine" TargetMode="External"/><Relationship Id="rId578" Type="http://schemas.openxmlformats.org/officeDocument/2006/relationships/hyperlink" Target="https://colombogazette.com/2021/03/19/nmra-approves-sinopharm-vaccine-for-emergency-use/" TargetMode="External"/><Relationship Id="rId200" Type="http://schemas.openxmlformats.org/officeDocument/2006/relationships/hyperlink" Target="https://www.rt.com/russia/512091-sputnik-vaccine-algeria-coronavirus/" TargetMode="External"/><Relationship Id="rId382" Type="http://schemas.openxmlformats.org/officeDocument/2006/relationships/hyperlink" Target="http://www.xinhuanet.com/english/2021-02/03/c_139717615.htm" TargetMode="External"/><Relationship Id="rId438" Type="http://schemas.openxmlformats.org/officeDocument/2006/relationships/hyperlink" Target="https://chequeado.com/ultimas-noticias/alberto-fernandez-hasta-hoy-llegaron-al-pais-4-millones-de-dosis-un-6-de-las-dosis-que-hemos-contratado/" TargetMode="External"/><Relationship Id="rId603" Type="http://schemas.openxmlformats.org/officeDocument/2006/relationships/hyperlink" Target="https://www.bloomberg.com/news/articles/2021-04-28/south-africa-to-add-sputnik-sinopharm-shots-to-vaccine-arsenal" TargetMode="External"/><Relationship Id="rId242" Type="http://schemas.openxmlformats.org/officeDocument/2006/relationships/hyperlink" Target="https://valneva.com/press-release/valneva-announces-uk-government-exercise-of-option-for-40-million-doses-of-its-inactivated-adjuvanted-covid-19-vaccine/" TargetMode="External"/><Relationship Id="rId284" Type="http://schemas.openxmlformats.org/officeDocument/2006/relationships/hyperlink" Target="https://www.channelnewsasia.com/news/singapore/singapore-approves-pfizer-biontech-covid-19-vaccine-phase-3-13769570" TargetMode="External"/><Relationship Id="rId491" Type="http://schemas.openxmlformats.org/officeDocument/2006/relationships/hyperlink" Target="https://www.reuters.com/article/us-health-coronavirus-morocco/morocco-gets-2-million-astrazeneca-vaccine-doses-first-big-shipment-to-africa-idUSKBN29R1O4" TargetMode="External"/><Relationship Id="rId505" Type="http://schemas.openxmlformats.org/officeDocument/2006/relationships/hyperlink" Target="https://www.mea.gov.in/vaccine-supply.htm" TargetMode="External"/><Relationship Id="rId37" Type="http://schemas.openxmlformats.org/officeDocument/2006/relationships/hyperlink" Target="https://www.reuters.com/article/health-coronavirus-astrazeneca/britain-and-other-nations-press-on-with-astrazeneca-vaccine-amid-trial-questions-idUSKBN28710J" TargetMode="External"/><Relationship Id="rId79" Type="http://schemas.openxmlformats.org/officeDocument/2006/relationships/hyperlink" Target="https://www.foxbusiness.com/lifestyle/swiss-sign-moderna-deal-for-4-5m-coronavirus-vaccine-doses" TargetMode="External"/><Relationship Id="rId102" Type="http://schemas.openxmlformats.org/officeDocument/2006/relationships/hyperlink" Target="https://www.reuters.com/article/health-coronavirus-mexico-vaccine-idUSKBN28P23K" TargetMode="External"/><Relationship Id="rId144" Type="http://schemas.openxmlformats.org/officeDocument/2006/relationships/hyperlink" Target="https://www.pfizer.com/news/press-release/press-release-detail/pfizer-and-biontech-achieve-first-authorization-world" TargetMode="External"/><Relationship Id="rId547" Type="http://schemas.openxmlformats.org/officeDocument/2006/relationships/hyperlink" Target="https://www.reuters.com/business/healthcare-pharmaceuticals/philippines-approves-emergency-use-jj-bharat-biotechcovid-19-vaccines-2021-04-19/" TargetMode="External"/><Relationship Id="rId589" Type="http://schemas.openxmlformats.org/officeDocument/2006/relationships/hyperlink" Target="https://news.yahoo.com/peru-pay-26-million-first-183240758.html" TargetMode="External"/><Relationship Id="rId90" Type="http://schemas.openxmlformats.org/officeDocument/2006/relationships/hyperlink" Target="https://egyptianstreets.com/2020/09/30/egypt-to-receive-25-million-doses-of-russias-covid-19-vaccine/" TargetMode="External"/><Relationship Id="rId186" Type="http://schemas.openxmlformats.org/officeDocument/2006/relationships/hyperlink" Target="https://gulfnews.com/world/gulf/kuwait/kuwait-approves-emergency-use-of-pfizer-vaccine-1.75875294" TargetMode="External"/><Relationship Id="rId351" Type="http://schemas.openxmlformats.org/officeDocument/2006/relationships/hyperlink" Target="https://abcnews.go.com/Health/wireStory/mexico-rely-heavily-chinese-vaccines-76356162" TargetMode="External"/><Relationship Id="rId393" Type="http://schemas.openxmlformats.org/officeDocument/2006/relationships/hyperlink" Target="https://medicalxpress.com/news/2021-03-brazil-million-shots-russian-vaccine.html" TargetMode="External"/><Relationship Id="rId407" Type="http://schemas.openxmlformats.org/officeDocument/2006/relationships/hyperlink" Target="https://www.bag.admin.ch/bag/en/home/krankheiten/ausbrueche-epidemien-pandemien/aktuelle-ausbrueche-epidemien/novel-cov/impfen.html" TargetMode="External"/><Relationship Id="rId449" Type="http://schemas.openxmlformats.org/officeDocument/2006/relationships/hyperlink" Target="https://www.moph.gov.lb/en/Pages/127/48209/" TargetMode="External"/><Relationship Id="rId614" Type="http://schemas.openxmlformats.org/officeDocument/2006/relationships/hyperlink" Target="https://apnews.com/article/world-news-iran-coronavirus-pandemic-russia-a621235653a9a2fa2b7a8584fbb575a5" TargetMode="External"/><Relationship Id="rId211" Type="http://schemas.openxmlformats.org/officeDocument/2006/relationships/hyperlink" Target="https://seenews.com/news/albania-strikes-deal-with-pfizer-for-500000-covid-19-vaccines-726604" TargetMode="External"/><Relationship Id="rId253" Type="http://schemas.openxmlformats.org/officeDocument/2006/relationships/hyperlink" Target="https://rpp.pe/peru/actualidad/canciller-estamos-a-punto-de-cerrar-contrato-con-pfizer-y-hemos-avanzado-negociaciones-con-johnson-johnson-y-moderna-noticia-1317961?ref=rpp" TargetMode="External"/><Relationship Id="rId295" Type="http://schemas.openxmlformats.org/officeDocument/2006/relationships/hyperlink" Target="https://news.cgtn.com/news/2021-02-05/Colombia-approves-emergency-use-of-China-s-Sinovac-COVID-19-vaccine-XCZjf656r6/index.html" TargetMode="External"/><Relationship Id="rId309" Type="http://schemas.openxmlformats.org/officeDocument/2006/relationships/hyperlink" Target="https://www.reuters.com/article/health-coronavirus-bolivia-vaccine/bolivia-signs-deal-with-chinas-sinopharm-for-coronavirus-vaccine-idUSL1N2KH0XF" TargetMode="External"/><Relationship Id="rId460" Type="http://schemas.openxmlformats.org/officeDocument/2006/relationships/hyperlink" Target="https://www.reuters.com/article/health-coronavirus-philippines-vaccine/philippines-books-25-million-doses-of-sinovacs-covid-19-vaccine-idUSL4N2JM18A" TargetMode="External"/><Relationship Id="rId516" Type="http://schemas.openxmlformats.org/officeDocument/2006/relationships/hyperlink" Target="https://www.bmj.com/content/372/bmj.n743" TargetMode="External"/><Relationship Id="rId48" Type="http://schemas.openxmlformats.org/officeDocument/2006/relationships/hyperlink" Target="https://www.metro.us/ecuador-signs-covid-19-vaccine/" TargetMode="External"/><Relationship Id="rId113" Type="http://schemas.openxmlformats.org/officeDocument/2006/relationships/hyperlink" Target="https://www.reuters.com/article/health-coronavirus-chile-pfizer/chilean-president-hails-pfizer-success-and-his-countrys-vaccine-purchase-agreement-idUSL1N2HV1WD" TargetMode="External"/><Relationship Id="rId320" Type="http://schemas.openxmlformats.org/officeDocument/2006/relationships/hyperlink" Target="https://www.reuters.com/article/us-health-coronavirus-japan-vaccine/japan-health-ministry-says-it-has-approved-pfizers-covid-19-vaccine-idUSKBN2AE083" TargetMode="External"/><Relationship Id="rId558" Type="http://schemas.openxmlformats.org/officeDocument/2006/relationships/hyperlink" Target="https://www.thenews.com.pk/latest/824368-another-05-million-vaccine-doses-arrive-in-pakistan" TargetMode="External"/><Relationship Id="rId155" Type="http://schemas.openxmlformats.org/officeDocument/2006/relationships/hyperlink" Target="https://www.reuters.com/article/us-health-coronavirus-canada-pfizer/canada-strikes-deal-for-extra-20-million-doses-of-pfizers-covid-19-vaccine-pm-idUSKBN29H2AT" TargetMode="External"/><Relationship Id="rId197" Type="http://schemas.openxmlformats.org/officeDocument/2006/relationships/hyperlink" Target="http://swissinfo.ch/eng/moderna-covid-vaccine-approved-for-use-in-switzerland/46280118" TargetMode="External"/><Relationship Id="rId362" Type="http://schemas.openxmlformats.org/officeDocument/2006/relationships/hyperlink" Target="https://www.batimes.com.ar/news/argentina/shipment-of-900000-sinopharm-vaccine-doses-arrives-in-argentina.phtml" TargetMode="External"/><Relationship Id="rId418" Type="http://schemas.openxmlformats.org/officeDocument/2006/relationships/hyperlink" Target="https://www.reuters.com/article/us-health-coronavirus-china-vaccine/china-approves-two-more-domestic-covid-19-vaccines-for-public-use-idUSKBN2AP1MW" TargetMode="External"/><Relationship Id="rId625" Type="http://schemas.openxmlformats.org/officeDocument/2006/relationships/hyperlink" Target="https://www.dhakatribune.com/bangladesh/2021/05/12/500k-doses-sinopharm-vaccine-reaches-dhaka" TargetMode="External"/><Relationship Id="rId222" Type="http://schemas.openxmlformats.org/officeDocument/2006/relationships/hyperlink" Target="https://www.cnbc.com/2021/01/22/pfizer-to-supply-40-million-covid-vaccine-doses-to-covax-global-immunization-program.html" TargetMode="External"/><Relationship Id="rId264" Type="http://schemas.openxmlformats.org/officeDocument/2006/relationships/hyperlink" Target="https://news.yahoo.com/paraguay-inks-contract-russias-sputnik-211727079.html" TargetMode="External"/><Relationship Id="rId471" Type="http://schemas.openxmlformats.org/officeDocument/2006/relationships/hyperlink" Target="https://caspiannews.com/news-detail/azerbaijan-gets-first-batch-of-covid-19-vaccine-directly-from-china-2021-4-2-0/" TargetMode="External"/><Relationship Id="rId17" Type="http://schemas.openxmlformats.org/officeDocument/2006/relationships/hyperlink" Target="https://turkishpress.com/north-macedonia-to-get-pfizer-virus-vaccine-in-february/" TargetMode="External"/><Relationship Id="rId59" Type="http://schemas.openxmlformats.org/officeDocument/2006/relationships/hyperlink" Target="https://globalnews.ca/news/7251593/canada-pfizer-coronavirus-vaccine/" TargetMode="External"/><Relationship Id="rId124" Type="http://schemas.openxmlformats.org/officeDocument/2006/relationships/hyperlink" Target="https://www.jpost.com/health-science/meet-the-maker-of-the-vaccine-that-expects-to-immunize-4-m-israelis-649643" TargetMode="External"/><Relationship Id="rId527" Type="http://schemas.openxmlformats.org/officeDocument/2006/relationships/hyperlink" Target="https://www.haaretz.com/middle-east-news/turkey/turkey-begins-administering-pfizer-covid-19-shots-after-16-5m-get-sinovac-vaccine-1.9676849" TargetMode="External"/><Relationship Id="rId569" Type="http://schemas.openxmlformats.org/officeDocument/2006/relationships/hyperlink" Target="https://financialtribune.com/articles/national/107614/iran-launches-phase-two-of-mass-inoculation-campaign" TargetMode="External"/><Relationship Id="rId70" Type="http://schemas.openxmlformats.org/officeDocument/2006/relationships/hyperlink" Target="https://www.jpost.com/breaking-news/coronavirus-israel-signs-to-increase-moderna-vaccine-doses-to-6-million-651169" TargetMode="External"/><Relationship Id="rId166" Type="http://schemas.openxmlformats.org/officeDocument/2006/relationships/hyperlink" Target="https://www.reuters.com/article/idUSKBN29W13H" TargetMode="External"/><Relationship Id="rId331" Type="http://schemas.openxmlformats.org/officeDocument/2006/relationships/hyperlink" Target="https://www.channelnewsasia.com/news/asia/sri-lankan-officials-say-covid-19-vaccinations-advancing-14125604" TargetMode="External"/><Relationship Id="rId373" Type="http://schemas.openxmlformats.org/officeDocument/2006/relationships/hyperlink" Target="https://www.reuters.com/article/us-health-coronavirus-ukraine-vaccine-idUSKBN2AN11M" TargetMode="External"/><Relationship Id="rId429" Type="http://schemas.openxmlformats.org/officeDocument/2006/relationships/hyperlink" Target="https://www.africanews.com/2021/03/09/tunisia-receives-first-major-vaccine-delivery/" TargetMode="External"/><Relationship Id="rId580" Type="http://schemas.openxmlformats.org/officeDocument/2006/relationships/hyperlink" Target="https://www.reuters.com/article/us-health-coronavirus-hungary-vaccine/hungary-approves-chinese-sinopharms-covid-vaccine-first-in-european-union-idUSKBN29Y0OD" TargetMode="External"/><Relationship Id="rId1" Type="http://schemas.openxmlformats.org/officeDocument/2006/relationships/hyperlink" Target="https://www.bbc.com/news/world-europe-55401136" TargetMode="External"/><Relationship Id="rId233" Type="http://schemas.openxmlformats.org/officeDocument/2006/relationships/hyperlink" Target="https://www.reuters.com/article/health-coronavirus-vaccine-cnbg/chinas-cnbg-has-supplied-3-million-covid-19-vaccine-doses-to-uae-idUSL4N2JG231" TargetMode="External"/><Relationship Id="rId440" Type="http://schemas.openxmlformats.org/officeDocument/2006/relationships/hyperlink" Target="https://www.who.int/news/item/31-12-2020-who-issues-its-first-emergency-use-validation-for-a-covid-19-vaccine-and-emphasizes-need-for-equitable-global-access" TargetMode="External"/><Relationship Id="rId28" Type="http://schemas.openxmlformats.org/officeDocument/2006/relationships/hyperlink" Target="http://www.reuters.com/article/us-health-coronavirus-japan-astrazeneca/japan-in-deals-with-astrazeneca-novavax-for-covid-19-vaccines-idUSKCN253199" TargetMode="External"/><Relationship Id="rId275" Type="http://schemas.openxmlformats.org/officeDocument/2006/relationships/hyperlink" Target="https://www.reuters.com/article/us-health-coronavirus-southkorea/south-korea-approves-pfizer-covid-19-vaccine-drug-safety-ministry-idUSKBN2AX0DC" TargetMode="External"/><Relationship Id="rId300" Type="http://schemas.openxmlformats.org/officeDocument/2006/relationships/hyperlink" Target="https://www.usnews.com/news/business/articles/2021-02-17/pfizer-biontech-to-get-eu-200-million-more-covid-19-shots" TargetMode="External"/><Relationship Id="rId482" Type="http://schemas.openxmlformats.org/officeDocument/2006/relationships/hyperlink" Target="https://www.reuters.com/article/health-coronavirus-dominicanrepublic-vac/dominican-republic-launches-covid-19-vaccination-campaign-idUSL8N2KM77N" TargetMode="External"/><Relationship Id="rId538" Type="http://schemas.openxmlformats.org/officeDocument/2006/relationships/hyperlink" Target="https://www.reuters.com/article/us-health-coronavirus-bahrain/bahrain-approves-registration-for-sinopharm-covid-19-vaccine-idUSKBN28N07Z" TargetMode="External"/><Relationship Id="rId81" Type="http://schemas.openxmlformats.org/officeDocument/2006/relationships/hyperlink" Target="https://www.cnn.com/2020/08/11/health/moderna-vaccine-government-deal/index.html" TargetMode="External"/><Relationship Id="rId135" Type="http://schemas.openxmlformats.org/officeDocument/2006/relationships/hyperlink" Target="https://www.gov.uk/government/news/moderna-covid-19-vaccine-authorised-by-uk-medicines-regulator" TargetMode="External"/><Relationship Id="rId177" Type="http://schemas.openxmlformats.org/officeDocument/2006/relationships/hyperlink" Target="https://bdnews24.com/health/2021/01/04/bangladesh-approves-oxford-astrazeneca-covid-vaccine-for-emergency-use" TargetMode="External"/><Relationship Id="rId342" Type="http://schemas.openxmlformats.org/officeDocument/2006/relationships/hyperlink" Target="https://elcomercio.pe/mundo/latinoamerica/coronavirus-chile-dona-20000-dosis-de-vacunas-de-sinovac-contra-el-covid-19-a-ecuador-nndc-noticia/" TargetMode="External"/><Relationship Id="rId384" Type="http://schemas.openxmlformats.org/officeDocument/2006/relationships/hyperlink" Target="https://www.reuters.com/article/health-coronavirus-eu-approval/eu-commission-gives-final-approval-to-jj-vaccine-idUSS8N2K306M" TargetMode="External"/><Relationship Id="rId591" Type="http://schemas.openxmlformats.org/officeDocument/2006/relationships/hyperlink" Target="https://gestion.pe/peru/francisco-sagasti-confirmo-la-llegada-de-medio-millon-de-vacunas-contra-el-covid-19-de-sinopharm-nndc-noticia/?ref=gesr" TargetMode="External"/><Relationship Id="rId605" Type="http://schemas.openxmlformats.org/officeDocument/2006/relationships/hyperlink" Target="https://www.kazpravda.kz/en/news/society/kazakhstan-bought-one-million-doses-of-chinese-vaccine-against-covid-19" TargetMode="External"/><Relationship Id="rId202" Type="http://schemas.openxmlformats.org/officeDocument/2006/relationships/hyperlink" Target="https://www.reuters.com/article/us-health-coronavirus-russia-bolivia-vac/russia-says-bolivia-has-registered-sputnik-v-vaccine-idUSKBN29B297" TargetMode="External"/><Relationship Id="rId244" Type="http://schemas.openxmlformats.org/officeDocument/2006/relationships/hyperlink" Target="https://www.reuters.com/article/health-coronavirus-colombia-vaccine/colombia-reaches-covid-19-vaccine-agreements-with-moderna-sinovac-idUSL8N2K47TN" TargetMode="External"/><Relationship Id="rId39" Type="http://schemas.openxmlformats.org/officeDocument/2006/relationships/hyperlink" Target="https://www.reuters.com/article/us-health-coronavirus-southkorea-vaccine-idINKBN28D0KI?edition-redirect=in" TargetMode="External"/><Relationship Id="rId286" Type="http://schemas.openxmlformats.org/officeDocument/2006/relationships/hyperlink" Target="https://www.atlanticcouncil.org/blogs/ukrainealert/ukraine-signs-vaccine-deal-but-delays-highlight-urgent-need-for-healthcare-reform/" TargetMode="External"/><Relationship Id="rId451" Type="http://schemas.openxmlformats.org/officeDocument/2006/relationships/hyperlink" Target="https://www.moph.gov.lb/en/Pages/127/48209/" TargetMode="External"/><Relationship Id="rId493" Type="http://schemas.openxmlformats.org/officeDocument/2006/relationships/hyperlink" Target="https://www.jnj.com/johnson-johnson-announces-advance-purchase-agreement-with-the-african-vaccine-acquisition-trust-for-the-companys-covid-19-vaccine-candidate" TargetMode="External"/><Relationship Id="rId507" Type="http://schemas.openxmlformats.org/officeDocument/2006/relationships/hyperlink" Target="https://www.reuters.com/article/health-coronavirus-moldova-sinovac/moldova-to-buy-400000-doses-of-sinovac-covid-19-vaccine-idUSL8N2M24JT" TargetMode="External"/><Relationship Id="rId549" Type="http://schemas.openxmlformats.org/officeDocument/2006/relationships/hyperlink" Target="https://allafrica.com/stories/202104080106.html" TargetMode="External"/><Relationship Id="rId50" Type="http://schemas.openxmlformats.org/officeDocument/2006/relationships/hyperlink" Target="https://www.metro.us/iraq-agrees-with-pfizer/" TargetMode="External"/><Relationship Id="rId104" Type="http://schemas.openxmlformats.org/officeDocument/2006/relationships/hyperlink" Target="https://www.reuters.com/article/us-health-coronavirus-southkorea/south-korea-to-buy-millions-of-coronavirus-vaccine-doses-but-sees-no-need-to-hurry-idUSKBN28I053" TargetMode="External"/><Relationship Id="rId146" Type="http://schemas.openxmlformats.org/officeDocument/2006/relationships/hyperlink" Target="https://www.straitstimes.com/asia/east-asia/pfizer-covid-19-vaccine-clearance-to-be-sought-in-hong-kong-after-fda-nod" TargetMode="External"/><Relationship Id="rId188" Type="http://schemas.openxmlformats.org/officeDocument/2006/relationships/hyperlink" Target="https://www.reuters.com/article/health-coronavirus-panama/panama-approves-pfizers-covid-19-vaccine-health-ministry-idUKS0N2HB06H" TargetMode="External"/><Relationship Id="rId311" Type="http://schemas.openxmlformats.org/officeDocument/2006/relationships/hyperlink" Target="https://www.tga.gov.au/media-release/tga-provisionally-approves-astrazenecas-covid-19-vaccine" TargetMode="External"/><Relationship Id="rId353" Type="http://schemas.openxmlformats.org/officeDocument/2006/relationships/hyperlink" Target="https://www.reuters.com/article/us-health-coronavirus-mexico-vaccines-idUSKBN2B11OY" TargetMode="External"/><Relationship Id="rId395" Type="http://schemas.openxmlformats.org/officeDocument/2006/relationships/hyperlink" Target="https://www.bag.admin.ch/bag/en/home/das-bag/aktuell/medienmitteilungen.msg-id-82627.html" TargetMode="External"/><Relationship Id="rId409" Type="http://schemas.openxmlformats.org/officeDocument/2006/relationships/hyperlink" Target="https://rdif.ru/Eng_fullNews/6503/" TargetMode="External"/><Relationship Id="rId560" Type="http://schemas.openxmlformats.org/officeDocument/2006/relationships/hyperlink" Target="https://www.reuters.com/world/europe/eu-secures-additional-100-mln-covid-19-doses-pfizerbiontech-2021-04-19/" TargetMode="External"/><Relationship Id="rId92" Type="http://schemas.openxmlformats.org/officeDocument/2006/relationships/hyperlink" Target="https://www.reuters.com/article/us-health-coronavirus-kazakhstan-russia/kazakhstan-secures-supplies-of-russian-covid-19-vaccine-candidate-idUSKBN25M0JW" TargetMode="External"/><Relationship Id="rId213" Type="http://schemas.openxmlformats.org/officeDocument/2006/relationships/hyperlink" Target="https://www.cnnphilippines.com/news/2021/1/14/philippines-secures-17-million-covid-19-vaccine-doses-astrazena.html" TargetMode="External"/><Relationship Id="rId420" Type="http://schemas.openxmlformats.org/officeDocument/2006/relationships/hyperlink" Target="https://apnews.com/article/belarus-coronavirus-pandemic-latin-america-auto-racing-glance-russia-fcddcc286f8295421c0ff301c242dad0" TargetMode="External"/><Relationship Id="rId616" Type="http://schemas.openxmlformats.org/officeDocument/2006/relationships/hyperlink" Target="https://www.reuters.com/article/uk-health-coronavirus-safrica/serum-institute-refunds-safrica-for-undelivered-astrazeneca-doses-idUSKBN2BV20W" TargetMode="External"/><Relationship Id="rId255" Type="http://schemas.openxmlformats.org/officeDocument/2006/relationships/hyperlink" Target="https://asia.nikkei.com/Spotlight/Coronavirus/Japan-seals-deal-with-Pfizer-for-COVID-shots-for-72m-people" TargetMode="External"/><Relationship Id="rId297" Type="http://schemas.openxmlformats.org/officeDocument/2006/relationships/hyperlink" Target="https://www.reuters.com/article/health-coronavirus-mexico-cansino/update-1-chinas-cansinobio-says-mexico-approves-covid-19-vaccine-for-emergency-use-idUSL1N2KG0NO" TargetMode="External"/><Relationship Id="rId462" Type="http://schemas.openxmlformats.org/officeDocument/2006/relationships/hyperlink" Target="https://www.reuters.com/article/us-health-coronavirus-pakistan-vaccine/pakistan-approves-chinese-cansinobio-covid-vaccine-for-emergency-use-idUSKBN2AC1FG" TargetMode="External"/><Relationship Id="rId518" Type="http://schemas.openxmlformats.org/officeDocument/2006/relationships/hyperlink" Target="https://www.reuters.com/article/us-health-coronavirus-russia-vaccine/russia-approves-its-third-covid-19-vaccine-covivac-idUSKBN2AK07H" TargetMode="External"/><Relationship Id="rId115" Type="http://schemas.openxmlformats.org/officeDocument/2006/relationships/hyperlink" Target="https://fortune.com/2021/01/04/china-covid-19-vaccine-sinovac-distribution-data-delay/" TargetMode="External"/><Relationship Id="rId157" Type="http://schemas.openxmlformats.org/officeDocument/2006/relationships/hyperlink" Target="https://www.republicworld.com/world-news/europe/turkey-signs-agreement-with-biontech-for-covid-19-vaccine-initial-doses-to-arrive-soon.html" TargetMode="External"/><Relationship Id="rId322" Type="http://schemas.openxmlformats.org/officeDocument/2006/relationships/hyperlink" Target="https://www.africanews.com/2021/02/24/egypt-approves-russia-s-sputnik-v-vaccine-for-inoculation/" TargetMode="External"/><Relationship Id="rId364" Type="http://schemas.openxmlformats.org/officeDocument/2006/relationships/hyperlink" Target="https://www.reuters.com/article/healthcoronavirus-honduras/honduras-orders-70000-doses-of-russias-sputnik-v-covid-19-vaccine-idUSL1N2KU28H" TargetMode="External"/><Relationship Id="rId61" Type="http://schemas.openxmlformats.org/officeDocument/2006/relationships/hyperlink" Target="https://thepeninsulaqatar.com/article/17/11/2020/Qatar-has-agreement-with-Moderna-and-Pfizer-for-Covid-19-vaccines-Official" TargetMode="External"/><Relationship Id="rId199" Type="http://schemas.openxmlformats.org/officeDocument/2006/relationships/hyperlink" Target="https://www.fda.gov/news-events/press-announcements/fda-takes-additional-action-fight-against-covid-19-issuing-emergency-use-authorization-second-covid" TargetMode="External"/><Relationship Id="rId571" Type="http://schemas.openxmlformats.org/officeDocument/2006/relationships/hyperlink" Target="https://www.rudaw.net/english/middleeast/iraq/190120215-amp" TargetMode="External"/><Relationship Id="rId627" Type="http://schemas.openxmlformats.org/officeDocument/2006/relationships/hyperlink" Target="https://twitter.com/CarlosAlvQ/status/1391830001457278978?s=20" TargetMode="External"/><Relationship Id="rId19" Type="http://schemas.openxmlformats.org/officeDocument/2006/relationships/hyperlink" Target="https://news.yahoo.com/argentina-agrees-deal-22-million-193135340.html" TargetMode="External"/><Relationship Id="rId224" Type="http://schemas.openxmlformats.org/officeDocument/2006/relationships/hyperlink" Target="https://www.reuters.com/article/us-health-coronavirus-thailand-idUSKBN29A0VF" TargetMode="External"/><Relationship Id="rId266" Type="http://schemas.openxmlformats.org/officeDocument/2006/relationships/hyperlink" Target="https://finance.yahoo.com/news/thailand-approves-astrazeneca-southeast-asia-094029592.html" TargetMode="External"/><Relationship Id="rId431" Type="http://schemas.openxmlformats.org/officeDocument/2006/relationships/hyperlink" Target="https://www.reuters.com/article/us-health-coronavirus-india-vaccine/ocugen-seeks-to-sell-100-million-indian-vaccine-doses-in-u-s-in-2021-idUSKBN2B72GH" TargetMode="External"/><Relationship Id="rId473" Type="http://schemas.openxmlformats.org/officeDocument/2006/relationships/hyperlink" Target="https://www.reuters.com/article/us-health-coronavirus-brazil/brazils-bolsonaro-orders-360-million-to-be-set-aside-for-astrazeneca-coronavirus-vaccine-idUSKCN2523BH" TargetMode="External"/><Relationship Id="rId529" Type="http://schemas.openxmlformats.org/officeDocument/2006/relationships/hyperlink" Target="https://covid19.trackvaccines.org/country/uruguay/" TargetMode="External"/><Relationship Id="rId30" Type="http://schemas.openxmlformats.org/officeDocument/2006/relationships/hyperlink" Target="https://www.gob.mx/sre/prensa/mexico-receives-shipment-of-870-000-doses-of-sars-cov-2-vaccine" TargetMode="External"/><Relationship Id="rId126" Type="http://schemas.openxmlformats.org/officeDocument/2006/relationships/hyperlink" Target="https://www.pharmaceutical-technology.com/news/arcturus-vaccine-supply-israel/" TargetMode="External"/><Relationship Id="rId168" Type="http://schemas.openxmlformats.org/officeDocument/2006/relationships/hyperlink" Target="https://www.egypttoday.com/Article/1/88839/Egypt-signs-deal-to-receive-Oxford-University-s-COVID-19" TargetMode="External"/><Relationship Id="rId333" Type="http://schemas.openxmlformats.org/officeDocument/2006/relationships/hyperlink" Target="https://www.reuters.com/article/health-coronavirus-malaysia/malaysia-approves-sinovac-astrazeneca-covid-19-vaccines-for-use-idUSL3N2L02RR" TargetMode="External"/><Relationship Id="rId540" Type="http://schemas.openxmlformats.org/officeDocument/2006/relationships/hyperlink" Target="https://eng.belta.by/society/view/belarus-to-roll-out-first-commercial-batch-of-sputnik-v-in-mid-april-138660-2021/" TargetMode="External"/><Relationship Id="rId72" Type="http://schemas.openxmlformats.org/officeDocument/2006/relationships/hyperlink" Target="https://www.reuters.com/article/health-coronavirus-mexico-vaccine-idUSKBN28P23K" TargetMode="External"/><Relationship Id="rId375" Type="http://schemas.openxmlformats.org/officeDocument/2006/relationships/hyperlink" Target="https://www.rappler.com/nation/philippines-signs-deals-moderna-johnson-johnson-vaccines" TargetMode="External"/><Relationship Id="rId582" Type="http://schemas.openxmlformats.org/officeDocument/2006/relationships/hyperlink" Target="https://www.france24.com/en/live-news/20210330-nepal-to-restart-covid-19-vaccinations-after-china-donates-shots" TargetMode="External"/><Relationship Id="rId3" Type="http://schemas.openxmlformats.org/officeDocument/2006/relationships/hyperlink" Target="https://www.reuters.com/article/us-health-coronavirus-canada/canada-approves-modernas-covid-19-shot-extends-ban-on-flights-from-uk-idUSKBN28X1VW" TargetMode="External"/><Relationship Id="rId235" Type="http://schemas.openxmlformats.org/officeDocument/2006/relationships/hyperlink" Target="https://www.predsednik.rs/en/press-center/news/one-million-doses-of-sinopharm-vaccines-arrived-in-serbia" TargetMode="External"/><Relationship Id="rId277" Type="http://schemas.openxmlformats.org/officeDocument/2006/relationships/hyperlink" Target="https://www.usnews.com/news/world/articles/2021-02-03/singapore-approves-modernas-covid-19-vaccine-in-asia-first" TargetMode="External"/><Relationship Id="rId400" Type="http://schemas.openxmlformats.org/officeDocument/2006/relationships/hyperlink" Target="https://www.reuters.com/article/us-health-coronavirus-malaysia-vaccine/malaysia-to-buy-more-pfizer-biontech-vaccine-doses-bringing-total-secured-to-32-million-idUSKBN2B00DU" TargetMode="External"/><Relationship Id="rId442" Type="http://schemas.openxmlformats.org/officeDocument/2006/relationships/hyperlink" Target="https://rdif.ru/Eng_fullNews/6216/" TargetMode="External"/><Relationship Id="rId484" Type="http://schemas.openxmlformats.org/officeDocument/2006/relationships/hyperlink" Target="http://www.xinhuanet.com/world/2021-03/02/c_1127159263.htm" TargetMode="External"/><Relationship Id="rId137" Type="http://schemas.openxmlformats.org/officeDocument/2006/relationships/hyperlink" Target="https://www.reuters.com/article/us-health-coronavirus-australia/australia-halts-local-covid-19-vaccine-development-due-to-false-hiv-positives-idUSKBN28K39A" TargetMode="External"/><Relationship Id="rId302" Type="http://schemas.openxmlformats.org/officeDocument/2006/relationships/hyperlink" Target="http://global.chinadaily.com.cn/a/202102/11/WS60253201a31024ad0baa8c0a.html" TargetMode="External"/><Relationship Id="rId344" Type="http://schemas.openxmlformats.org/officeDocument/2006/relationships/hyperlink" Target="https://kelo.com/2021/02/04/panama-seeks-3-million-doses-of-russias-covid-19-vaccine-letter/" TargetMode="External"/><Relationship Id="rId41" Type="http://schemas.openxmlformats.org/officeDocument/2006/relationships/hyperlink" Target="https://news.yahoo.com/taiwan-20-million-doses-covid-064450586.html" TargetMode="External"/><Relationship Id="rId83" Type="http://schemas.openxmlformats.org/officeDocument/2006/relationships/hyperlink" Target="https://www.reuters.com/article/health-coronavirus-mexico-vaccine/mexico-weighing-vaccine-proposals-from-moderna-four-other-companies-idUSKBN28P23K" TargetMode="External"/><Relationship Id="rId179" Type="http://schemas.openxmlformats.org/officeDocument/2006/relationships/hyperlink" Target="https://www.reuters.com/article/health-coronavirus-india-vaccine/indias-drugs-experts-approve-astrazeneca-local-covid-vaccines-idUSKBN29707B" TargetMode="External"/><Relationship Id="rId386" Type="http://schemas.openxmlformats.org/officeDocument/2006/relationships/hyperlink" Target="https://www.reuters.com/article/us-health-coronavirus-indonesia/indonesia-approves-astrazeneca-vaccine-for-emergency-use-idUSKBN2B10BE" TargetMode="External"/><Relationship Id="rId551" Type="http://schemas.openxmlformats.org/officeDocument/2006/relationships/hyperlink" Target="https://www.reuters.com/article/uk-health-coronavirus-zimbabwe-vaccine/zimbabwe-authorises-sputnik-v-sinovac-coronavirus-vaccines-for-emergency-use-idUSKBN2B20K3" TargetMode="External"/><Relationship Id="rId593" Type="http://schemas.openxmlformats.org/officeDocument/2006/relationships/hyperlink" Target="http://www.naharnet.com/stories/en/279845" TargetMode="External"/><Relationship Id="rId607" Type="http://schemas.openxmlformats.org/officeDocument/2006/relationships/hyperlink" Target="https://www.bangladeshpost.net/posts/sputnik-v-jab-approved-58974" TargetMode="External"/><Relationship Id="rId190" Type="http://schemas.openxmlformats.org/officeDocument/2006/relationships/hyperlink" Target="https://thehill.com/policy/international/middle-east-north-africa/529626-saudi-arabia-approves-pfizer-coronavirus-vaccine" TargetMode="External"/><Relationship Id="rId204" Type="http://schemas.openxmlformats.org/officeDocument/2006/relationships/hyperlink" Target="https://www.pharmiweb.com/press-release/2021-01-14/sputnik-v-vaccine-registered-in-venezuela" TargetMode="External"/><Relationship Id="rId246" Type="http://schemas.openxmlformats.org/officeDocument/2006/relationships/hyperlink" Target="https://www.khaleejtimes.com/coronavirus-pandemic/covid-19-morocco-orders-65-million-vaccine-doses" TargetMode="External"/><Relationship Id="rId288" Type="http://schemas.openxmlformats.org/officeDocument/2006/relationships/hyperlink" Target="https://www.forbesmiddleeast.com/industry/healthcare/tunisia-to-get-2m-doses-of-covid-vaccine-from-pfizer" TargetMode="External"/><Relationship Id="rId411" Type="http://schemas.openxmlformats.org/officeDocument/2006/relationships/hyperlink" Target="https://www.theguardian.com/world/2020/aug/11/russia-approves-coronavirus-vaccine-despite-testing-safety-concerns-vladimir-putin" TargetMode="External"/><Relationship Id="rId453" Type="http://schemas.openxmlformats.org/officeDocument/2006/relationships/hyperlink" Target="https://www.reuters.com/article/us-health-coronavirus-pakistan-vaccine-e/exclusive-pakistan-to-receive-first-purchase-of-over-1-million-doses-of-chinese-vaccines-minister-idUSKBN2BF20I" TargetMode="External"/><Relationship Id="rId509" Type="http://schemas.openxmlformats.org/officeDocument/2006/relationships/hyperlink" Target="http://www.xinhuanet.com/english/2021-04/09/c_139869196.htm" TargetMode="External"/><Relationship Id="rId106" Type="http://schemas.openxmlformats.org/officeDocument/2006/relationships/hyperlink" Target="https://www.cnbc.com/2020/08/05/jj-reaches-deal-with-us-for-100-million-doses-of-coronavirus-vaccine-at-more-than-1-billion.html" TargetMode="External"/><Relationship Id="rId313" Type="http://schemas.openxmlformats.org/officeDocument/2006/relationships/hyperlink" Target="https://www.pfizer.com/news/press-release/press-release-detail/pfizer-and-biontech-supply-european-union-200-million" TargetMode="External"/><Relationship Id="rId495" Type="http://schemas.openxmlformats.org/officeDocument/2006/relationships/hyperlink" Target="https://www.reuters.com/article/us-health-coronavirus-india-eu-exclusive/exclusive-eu-seeks-10-million-astrazeneca-vaccines-from-india-to-meet-shortfall-indian-source-idUSKBN2BO5H4" TargetMode="External"/><Relationship Id="rId10" Type="http://schemas.openxmlformats.org/officeDocument/2006/relationships/hyperlink" Target="https://english.alarabiya.net/en/coronavirus/2020/12/29/Coronavirus-Saudi-Arabia-to-receive-3-million-Pfizer-COVID-19-vaccine-doses-by-May-2021" TargetMode="External"/><Relationship Id="rId52" Type="http://schemas.openxmlformats.org/officeDocument/2006/relationships/hyperlink" Target="https://www.pfizer.com/news/press-release/press-release-detail/pfizer-and-biontech-supply-japan-120-million-doses-their" TargetMode="External"/><Relationship Id="rId94" Type="http://schemas.openxmlformats.org/officeDocument/2006/relationships/hyperlink" Target="https://www.msn.com/en-xl/asia/nepal/russia-to-supply-25-million-covid-19-vaccine-doses-to-nepal/ar-BB19yfJE" TargetMode="External"/><Relationship Id="rId148" Type="http://schemas.openxmlformats.org/officeDocument/2006/relationships/hyperlink" Target="https://www.reuters.com/article/us-health-coronavirus-philippines-vaccin/philippines-signs-deal-to-secure-30-million-doses-of-covid-19-vaccine-covovax-distributor-idUSKBN29F0FG" TargetMode="External"/><Relationship Id="rId355" Type="http://schemas.openxmlformats.org/officeDocument/2006/relationships/hyperlink" Target="https://www.reuters.com/article/us-health-coronavirus-ukraine-vaccine-idUSKBN2B11H6" TargetMode="External"/><Relationship Id="rId397" Type="http://schemas.openxmlformats.org/officeDocument/2006/relationships/hyperlink" Target="https://twitter.com/DrSJaishankar/status/1363792442819026944?s=20" TargetMode="External"/><Relationship Id="rId520" Type="http://schemas.openxmlformats.org/officeDocument/2006/relationships/hyperlink" Target="https://www.who.int/news/item/15-02-2021-who-lists-two-additional-covid-19-vaccines-for-emergency-use-and-covax-roll-out" TargetMode="External"/><Relationship Id="rId562" Type="http://schemas.openxmlformats.org/officeDocument/2006/relationships/hyperlink" Target="https://www.jpost.com/health-science/israel-to-sign-agreement-for-millions-more-pfizer-vaccines-665621" TargetMode="External"/><Relationship Id="rId618" Type="http://schemas.openxmlformats.org/officeDocument/2006/relationships/hyperlink" Target="https://www.rferl.org/a/north-macedonia-china-vaccines-/31232663.html" TargetMode="External"/><Relationship Id="rId215" Type="http://schemas.openxmlformats.org/officeDocument/2006/relationships/hyperlink" Target="https://www.reuters.com/article/health-coronavirus-pakistan-sinopharm/pakistan-approves-chinese-sinopharm-covid-19-vaccine-for-emergency-use-idUSKBN29O049" TargetMode="External"/><Relationship Id="rId257" Type="http://schemas.openxmlformats.org/officeDocument/2006/relationships/hyperlink" Target="https://www.reuters.com/article/us-health-coronavirus-malaysia/malaysias-solution-group-to-supply-3-5-million-doses-of-cansino-vaccine-to-government-idUSKBN2A41I2" TargetMode="External"/><Relationship Id="rId422" Type="http://schemas.openxmlformats.org/officeDocument/2006/relationships/hyperlink" Target="https://www.bmj.com/content/372/bmj.n743" TargetMode="External"/><Relationship Id="rId464" Type="http://schemas.openxmlformats.org/officeDocument/2006/relationships/hyperlink" Target="https://www.reuters.com/article/health-coronavirus-pakistan-idUSL1N2LS0TT" TargetMode="External"/><Relationship Id="rId299" Type="http://schemas.openxmlformats.org/officeDocument/2006/relationships/hyperlink" Target="https://www.reuters.com/article/health-coronavirus-ecuador-astrazeneca-idUSL1N2JZ0HC" TargetMode="External"/><Relationship Id="rId63" Type="http://schemas.openxmlformats.org/officeDocument/2006/relationships/hyperlink" Target="https://www.swissinfo.ch/eng/switzerland-secures-three-million-doses-of-pfizer-biontech-vaccine/46208900" TargetMode="External"/><Relationship Id="rId159" Type="http://schemas.openxmlformats.org/officeDocument/2006/relationships/hyperlink" Target="https://www.businesswire.com/news/home/20201125005466/en/COVAXX-Announces-2.8-Billion-in-Advance-Purchase-Commitments-to-Deliver-More-Than-140-Million-Vaccine-Doses-to-Emerging-Countries" TargetMode="External"/><Relationship Id="rId366" Type="http://schemas.openxmlformats.org/officeDocument/2006/relationships/hyperlink" Target="https://www.fosunpharma.com/en/news/news-details-3828.html" TargetMode="External"/><Relationship Id="rId573" Type="http://schemas.openxmlformats.org/officeDocument/2006/relationships/hyperlink" Target="http://www.naharnet.com/stories/en/279845" TargetMode="External"/><Relationship Id="rId226" Type="http://schemas.openxmlformats.org/officeDocument/2006/relationships/hyperlink" Target="https://www.infobae.com/america/america-latina/2021/01/23/lacalle-pou-confirmo-que-las-vacunas-contra-el-coronavirus-de-pfizer-y-sinovac-llegaran-a-uruguay-en-marzo/" TargetMode="External"/><Relationship Id="rId433" Type="http://schemas.openxmlformats.org/officeDocument/2006/relationships/hyperlink" Target="https://www.reuters.com/article/health-coronavirus-bosnia-vaccine-idCNL8N2LF368" TargetMode="External"/><Relationship Id="rId74" Type="http://schemas.openxmlformats.org/officeDocument/2006/relationships/hyperlink" Target="https://investors.modernatx.com/news-releases/news-release-details/moderna-confirms-supply-agreement-ministry-health-supply" TargetMode="External"/><Relationship Id="rId377" Type="http://schemas.openxmlformats.org/officeDocument/2006/relationships/hyperlink" Target="https://www.bloomberg.com/news/articles/2021-01-14/philippines-fda-approves-pfizer-vaccine-for-emergency-use" TargetMode="External"/><Relationship Id="rId500" Type="http://schemas.openxmlformats.org/officeDocument/2006/relationships/hyperlink" Target="https://www.reuters.com/article/health-coronavirus-canada-vaccine/canada-approves-astrazenecas-covid-19-vaccine-idUSLWN2KD4WA" TargetMode="External"/><Relationship Id="rId584" Type="http://schemas.openxmlformats.org/officeDocument/2006/relationships/hyperlink" Target="https://www.reuters.com/article/uk-health-coronavirus-africa/african-union-drops-astrazeneca-vaccine-which-covax-will-supply-idUSKBN2BV19H" TargetMode="External"/><Relationship Id="rId5" Type="http://schemas.openxmlformats.org/officeDocument/2006/relationships/hyperlink" Target="https://twitter.com/minsaludcol/status/1344425875442458624?s=21" TargetMode="External"/><Relationship Id="rId237" Type="http://schemas.openxmlformats.org/officeDocument/2006/relationships/hyperlink" Target="https://www.fiercepharma.com/pharma/order-up-u-s-goverment-calls-pfizer-moderna-for-200-million-more-vaccines" TargetMode="External"/><Relationship Id="rId444" Type="http://schemas.openxmlformats.org/officeDocument/2006/relationships/hyperlink" Target="https://www.dawn.com/news/1603273" TargetMode="External"/><Relationship Id="rId290" Type="http://schemas.openxmlformats.org/officeDocument/2006/relationships/hyperlink" Target="https://www.express.co.uk/news/uk/1393908/uk-vaccine-news-CureVac-covid-variants-latest-matt-hancock" TargetMode="External"/><Relationship Id="rId304" Type="http://schemas.openxmlformats.org/officeDocument/2006/relationships/hyperlink" Target="https://www.usnews.com/news/world/articles/2021-02-17/senegal-to-get-200-000-doses-of-chinas-sinopharm-vaccine" TargetMode="External"/><Relationship Id="rId388" Type="http://schemas.openxmlformats.org/officeDocument/2006/relationships/hyperlink" Target="https://rdif.ru/Eng_fullNews/6451/" TargetMode="External"/><Relationship Id="rId511" Type="http://schemas.openxmlformats.org/officeDocument/2006/relationships/hyperlink" Target="https://apnews.com/article/science-biology-clinical-trials-microbiology-coronavirus-pandemic-25b1d6227a0921038a0dbded2c7dfb6c" TargetMode="External"/><Relationship Id="rId609" Type="http://schemas.openxmlformats.org/officeDocument/2006/relationships/hyperlink" Target="https://www.bloomberg.com/news/articles/2021-04-27/botswana-secures-enough-vaccine-doses-for-its-adult-population" TargetMode="External"/><Relationship Id="rId85" Type="http://schemas.openxmlformats.org/officeDocument/2006/relationships/hyperlink" Target="https://ir.novavax.com/news-releases/news-release-details/novavax-and-uk-government-announce-collaboration-and-purchase" TargetMode="External"/><Relationship Id="rId150" Type="http://schemas.openxmlformats.org/officeDocument/2006/relationships/hyperlink" Target="https://english.aawsat.com/home/article/2509826/saudi-arabia-signs-deal-delivery-joint-production-sputnik-v-vaccine-russia" TargetMode="External"/><Relationship Id="rId595" Type="http://schemas.openxmlformats.org/officeDocument/2006/relationships/hyperlink" Target="https://gestion.pe/peru/francisco-sagasti-confirmo-la-llegada-de-medio-millon-de-vacunas-contra-el-covid-19-de-sinopharm-nndc-noticia/?ref=gesr" TargetMode="External"/><Relationship Id="rId248" Type="http://schemas.openxmlformats.org/officeDocument/2006/relationships/hyperlink" Target="https://gulfnews.com/world/gulf/kuwait/kuwait-no-choosing-between-vaccines-health-officials-say-1.76376908" TargetMode="External"/><Relationship Id="rId455" Type="http://schemas.openxmlformats.org/officeDocument/2006/relationships/hyperlink" Target="https://www.reuters.com/article/us-health-coronavirus-chile-vaccine/chile-inks-deal-for-1-8-million-doses-of-cansino-covid-19-vaccine-as-inoculation-drive-plows-ahead-idUSKBN2BM2HM" TargetMode="External"/><Relationship Id="rId12" Type="http://schemas.openxmlformats.org/officeDocument/2006/relationships/hyperlink" Target="https://pia.gov.ph/news/articles/1062393" TargetMode="External"/><Relationship Id="rId108" Type="http://schemas.openxmlformats.org/officeDocument/2006/relationships/hyperlink" Target="https://www.cnbc.com/2020/10/28/sanofi-gsk-to-provide-200-million-covid-vaccine-doses-to-who-immunization-program.html" TargetMode="External"/><Relationship Id="rId315" Type="http://schemas.openxmlformats.org/officeDocument/2006/relationships/hyperlink" Target="https://www.reuters.com/article/health-coronavirus-colombia/colombia-approves-emergency-use-of-astrazeneca-coronavirus-vaccine-idUSL1N2KT3JO" TargetMode="External"/><Relationship Id="rId522" Type="http://schemas.openxmlformats.org/officeDocument/2006/relationships/hyperlink" Target="https://www.astrazeneca.com/media-centre/press-releases/2021/serum-institute-of-india-obtains-emergency-use-authorisation-in-india-for-astrazenecas-covid-19-vaccine.html" TargetMode="External"/><Relationship Id="rId96" Type="http://schemas.openxmlformats.org/officeDocument/2006/relationships/hyperlink" Target="https://medicalxpress.com/news/2020-11-venezuela-million-doses-russian-covid-.html" TargetMode="External"/><Relationship Id="rId161" Type="http://schemas.openxmlformats.org/officeDocument/2006/relationships/hyperlink" Target="https://www.telegraph.co.uk/news/2020/10/18/uk-could-get-coronavirus-shots-new-year-pharma-giant-pfizer/" TargetMode="External"/><Relationship Id="rId399" Type="http://schemas.openxmlformats.org/officeDocument/2006/relationships/hyperlink" Target="https://www.reuters.com/article/us-health-coronavirus-newzealand/new-zealand-to-buy-enough-pfizer-covid-19-vaccines-for-entire-population-idUSKBN2B008J" TargetMode="External"/><Relationship Id="rId259" Type="http://schemas.openxmlformats.org/officeDocument/2006/relationships/hyperlink" Target="https://www.reuters.com/article/health-coronavirus-brazil-imports/brazil-looks-to-acquire-30-mln-covid-19-vaccine-doses-from-india-russia-idUSS0N2HJ025" TargetMode="External"/><Relationship Id="rId466" Type="http://schemas.openxmlformats.org/officeDocument/2006/relationships/hyperlink" Target="https://www.gouv.bj/actualite/1226/lutte-contre-pandemie-coronavirus--covid-19-benin-recu-203.000-doses-vaccins-chine/" TargetMode="External"/><Relationship Id="rId23" Type="http://schemas.openxmlformats.org/officeDocument/2006/relationships/hyperlink" Target="https://finance.yahoo.com/news/colombia-reaches-deals-pfizer-astrazeneca-003240264.html" TargetMode="External"/><Relationship Id="rId119" Type="http://schemas.openxmlformats.org/officeDocument/2006/relationships/hyperlink" Target="https://www.reuters.com/article/health-coronavirus-malaysia/malaysia-buys-astrazeneca-covid-19-vaccines-seeks-more-from-china-russia-idUSKBN28W09K" TargetMode="External"/><Relationship Id="rId326" Type="http://schemas.openxmlformats.org/officeDocument/2006/relationships/hyperlink" Target="https://www.theguardian.com/world/live/2021/feb/25/coronavirus-live-news-pfizer-vaccine-found-94-effective-in-major-study-eu-states-split-over-vaccine-passports" TargetMode="External"/><Relationship Id="rId533" Type="http://schemas.openxmlformats.org/officeDocument/2006/relationships/hyperlink" Target="https://www.pharmiweb.com/press-release/2021-04-07/sputnik-v-vaccine-authorized-in-panama" TargetMode="External"/><Relationship Id="rId172" Type="http://schemas.openxmlformats.org/officeDocument/2006/relationships/hyperlink" Target="https://www.irishtimes.com/news/world/africa/african-union-secures-270m-covid-19-vaccine-doses-as-cases-surge-on-continent-1.4458678" TargetMode="External"/><Relationship Id="rId477" Type="http://schemas.openxmlformats.org/officeDocument/2006/relationships/hyperlink" Target="https://www.bio.fiocruz.br/index.php/br/noticias/2218-2-milhoes-de-doses-devem-estar-liberados-na-madrugada-desta-quarta" TargetMode="External"/><Relationship Id="rId600" Type="http://schemas.openxmlformats.org/officeDocument/2006/relationships/hyperlink" Target="https://www.reuters.com/article/health-coronavirus-eu-jj/eu-snubs-extra-300-mln-jj-astra-shots-in-bet-on-pfizer-source-idUSL1N2MD1HT" TargetMode="External"/><Relationship Id="rId337" Type="http://schemas.openxmlformats.org/officeDocument/2006/relationships/hyperlink" Target="https://sputnikvaccine.com/newsroom/pressreleases/sputnik-v-approved-for-use-in-slovakia/" TargetMode="External"/><Relationship Id="rId34" Type="http://schemas.openxmlformats.org/officeDocument/2006/relationships/hyperlink" Target="https://themazatlanpost.com/2020/08/16/carlos-slim-gave-the-order-to-produce-vaccines-in-mexico/" TargetMode="External"/><Relationship Id="rId544" Type="http://schemas.openxmlformats.org/officeDocument/2006/relationships/hyperlink" Target="https://www.fiercepharma.com/pharma/novavax-heels-coronavirus-shot-data-enters-massive-supply-deal-global-vaccine-consortium" TargetMode="External"/><Relationship Id="rId183" Type="http://schemas.openxmlformats.org/officeDocument/2006/relationships/hyperlink" Target="https://www.reuters.com/article/us-health-coronavirus-costarica/costa-rica-authorizes-pfizers-covid-19-vaccine-health-ministry-idUSKBN28Q01J" TargetMode="External"/><Relationship Id="rId390" Type="http://schemas.openxmlformats.org/officeDocument/2006/relationships/hyperlink" Target="https://www.pna.gov.ph/articles/1127336" TargetMode="External"/><Relationship Id="rId404" Type="http://schemas.openxmlformats.org/officeDocument/2006/relationships/hyperlink" Target="https://www.raps.org/news-and-articles/news-articles/2020/3/covid-19-vaccine-tracker" TargetMode="External"/><Relationship Id="rId611" Type="http://schemas.openxmlformats.org/officeDocument/2006/relationships/hyperlink" Target="https://www.reuters.com/business/healthcare-pharmaceuticals/skorea-signs-with-pfizer-extra-40-mln-covid-19-vaccine-doses-2021-04-24/" TargetMode="External"/><Relationship Id="rId250" Type="http://schemas.openxmlformats.org/officeDocument/2006/relationships/hyperlink" Target="https://rpp.pe/peru/actualidad/canciller-estamos-a-punto-de-cerrar-contrato-con-pfizer-y-hemos-avanzado-negociaciones-con-johnson-johnson-y-moderna-noticia-1317961?ref=rpp" TargetMode="External"/><Relationship Id="rId488" Type="http://schemas.openxmlformats.org/officeDocument/2006/relationships/hyperlink" Target="https://apnews.com/article/health-coronavirus-pandemic-mexico-fc06d8d29aa28093488ccd6a40997d7d" TargetMode="External"/><Relationship Id="rId45" Type="http://schemas.openxmlformats.org/officeDocument/2006/relationships/hyperlink" Target="https://finance.yahoo.com/news/china-secures-100m-doses-pfizer-074155989.html" TargetMode="External"/><Relationship Id="rId110" Type="http://schemas.openxmlformats.org/officeDocument/2006/relationships/hyperlink" Target="https://www.gsk.com/en-gb/media/press-releases/sanofi-and-gsk-agree-with-the-uk-government-to-supply-up-to-60-million-doses-of-covid-19-vaccine/" TargetMode="External"/><Relationship Id="rId348" Type="http://schemas.openxmlformats.org/officeDocument/2006/relationships/hyperlink" Target="https://www.sandiegouniontribune.com/news/nation-world/story/2021-02-23/senegal-launches-vaccination-campaign-with-chinas-sinopharm" TargetMode="External"/><Relationship Id="rId555" Type="http://schemas.openxmlformats.org/officeDocument/2006/relationships/hyperlink" Target="https://www.arabnews.com/node/1786531/middle-east" TargetMode="External"/><Relationship Id="rId194" Type="http://schemas.openxmlformats.org/officeDocument/2006/relationships/hyperlink" Target="https://medicalxpress.com/news/2020-12-jordan-pfizer-biontech-covid-vaccine.html" TargetMode="External"/><Relationship Id="rId208" Type="http://schemas.openxmlformats.org/officeDocument/2006/relationships/hyperlink" Target="https://apnews.com/article/turkey-china-coronavirus-pandemic-coronavirus-vaccine-ac68dcf62293e0cc70942a1c218681a8" TargetMode="External"/><Relationship Id="rId415" Type="http://schemas.openxmlformats.org/officeDocument/2006/relationships/hyperlink" Target="https://www.reuters.com/article/us-health-coronavirus-vaccine-sinovac/china-approves-sinovac-biotech-covid-19-vaccine-for-general-public-use-idUSKBN2A60AY" TargetMode="External"/><Relationship Id="rId622" Type="http://schemas.openxmlformats.org/officeDocument/2006/relationships/hyperlink" Target="https://pib.gov.in/PressReleasePage.aspx?PRID=1715649" TargetMode="External"/><Relationship Id="rId261" Type="http://schemas.openxmlformats.org/officeDocument/2006/relationships/hyperlink" Target="https://www.reuters.com/article/us-health-coronavirus-chile-astrazeneca-idUSKBN29W1SQ" TargetMode="External"/><Relationship Id="rId499" Type="http://schemas.openxmlformats.org/officeDocument/2006/relationships/hyperlink" Target="https://www.ucanews.com/news/cambodia-approves-emergency-use-of-covid-vaccines/91395" TargetMode="External"/><Relationship Id="rId56" Type="http://schemas.openxmlformats.org/officeDocument/2006/relationships/hyperlink" Target="https://www.reuters.com/article/us-health-coronavirus-mexico/mexico-signs-deal-with-pfizer-for-34-4-million-doses-of-covid-19-vaccine-idUSKBN28C2VK" TargetMode="External"/><Relationship Id="rId359" Type="http://schemas.openxmlformats.org/officeDocument/2006/relationships/hyperlink" Target="https://newsinfo.inquirer.net/1383963/ph-pfizer-in-advanced-talks-for-vaccine-supply-deal" TargetMode="External"/><Relationship Id="rId566" Type="http://schemas.openxmlformats.org/officeDocument/2006/relationships/hyperlink" Target="https://www.reuters.com/article/brief-canada-signs-booster-deal-with-pfi/brief-canada-signs-booster-deal-with-pfizer-for-35-mln-doses-in-2022-30-mln-in-2023-pm-trudeau-idUST5N2L7001" TargetMode="External"/><Relationship Id="rId121" Type="http://schemas.openxmlformats.org/officeDocument/2006/relationships/hyperlink" Target="https://www.fiercepharma.com/pharma/curevac-eu-ink-supply-deal-for-up-to-405m-doses-mrna-coronavirus-shot-reuters" TargetMode="External"/><Relationship Id="rId219" Type="http://schemas.openxmlformats.org/officeDocument/2006/relationships/hyperlink" Target="https://www.reuters.com/article/health-coronavirus-kazakhstan-vaccine-idUSL1N2JU06X" TargetMode="External"/><Relationship Id="rId426" Type="http://schemas.openxmlformats.org/officeDocument/2006/relationships/hyperlink" Target="https://www.reuters.com/article/us-health-coronavirus-china-vaccine/china-approves-two-more-domestic-covid-19-vaccines-for-public-use-idUSKBN2AP1MW" TargetMode="External"/><Relationship Id="rId633" Type="http://schemas.openxmlformats.org/officeDocument/2006/relationships/printerSettings" Target="../printerSettings/printerSettings1.bin"/><Relationship Id="rId67" Type="http://schemas.openxmlformats.org/officeDocument/2006/relationships/hyperlink" Target="https://www.pfizer.com/news/press-release/press-release-detail/pfizer-and-biontech-supply-us-100-million-additional-doses" TargetMode="External"/><Relationship Id="rId272" Type="http://schemas.openxmlformats.org/officeDocument/2006/relationships/hyperlink" Target="https://www.vietnambreakingnews.com/2021/01/malaysia-conditional-registration-of-pfizer-covid-19-vaccine-approved/" TargetMode="External"/><Relationship Id="rId577" Type="http://schemas.openxmlformats.org/officeDocument/2006/relationships/hyperlink" Target="https://colombogazette.com/2021/03/19/nmra-approves-sinopharm-vaccine-for-emergency-use/" TargetMode="External"/><Relationship Id="rId132" Type="http://schemas.openxmlformats.org/officeDocument/2006/relationships/hyperlink" Target="https://www.reuters.com/article/us-health-coronavirus-vietnam-vaccine-idUKKBN2990FQ?edition-redirect=uk" TargetMode="External"/><Relationship Id="rId437" Type="http://schemas.openxmlformats.org/officeDocument/2006/relationships/hyperlink" Target="https://chequeado.com/ultimas-noticias/alberto-fernandez-hasta-hoy-llegaron-al-pais-4-millones-de-dosis-un-6-de-las-dosis-que-hemos-contratado/" TargetMode="External"/><Relationship Id="rId283" Type="http://schemas.openxmlformats.org/officeDocument/2006/relationships/hyperlink" Target="https://www.pfizer.com.sg/pfizer-and-biontech-supply-singapore-vaccine-candidate-combat-covid-19" TargetMode="External"/><Relationship Id="rId490" Type="http://schemas.openxmlformats.org/officeDocument/2006/relationships/hyperlink" Target="https://apnews.com/article/health-morocco-coronavirus-pandemic-coronavirus-vaccine-8e862bb6df677e0ade535ca8e32d2b34" TargetMode="External"/><Relationship Id="rId504" Type="http://schemas.openxmlformats.org/officeDocument/2006/relationships/hyperlink" Target="https://www.reuters.com/article/health-coronavirus-guatemala-vaccines/guatemala-to-buy-16-million-russian-sputnik-v-vaccines-idUSE1N2L0007" TargetMode="External"/><Relationship Id="rId78" Type="http://schemas.openxmlformats.org/officeDocument/2006/relationships/hyperlink" Target="https://www.theguardian.com/world/2020/nov/16/uk-in-advanced-discussions-to-buy-moderna-covid-vaccine" TargetMode="External"/><Relationship Id="rId143" Type="http://schemas.openxmlformats.org/officeDocument/2006/relationships/hyperlink" Target="https://twitter.com/Lenin/status/1319620792414539777?s=20" TargetMode="External"/><Relationship Id="rId350" Type="http://schemas.openxmlformats.org/officeDocument/2006/relationships/hyperlink" Target="https://www.amny.com/news/iraq-signs-deal-to-receive-russias-sputnik-v-vaccine/" TargetMode="External"/><Relationship Id="rId588" Type="http://schemas.openxmlformats.org/officeDocument/2006/relationships/hyperlink" Target="https://www.aljazeera.com/news/2021/5/3/moderna-deal-swedish-donation-boost-covax-vaccine-platfor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reuters.com/article/us-health-coronavirus-curevac-bayer-idUSKBN2A11VX" TargetMode="External"/><Relationship Id="rId671" Type="http://schemas.openxmlformats.org/officeDocument/2006/relationships/hyperlink" Target="https://www.thehindu.com/business/Industry/bharat-biotech-ramps-up-covaxin-production-capacity-to-700-mn-doses-per-annum/article34367039.ece" TargetMode="External"/><Relationship Id="rId769" Type="http://schemas.openxmlformats.org/officeDocument/2006/relationships/hyperlink" Target="https://www.usnews.com/news/world/articles/2021-04-08/egypt-to-produce-up-to-80-million-sinovac-vaccine-doses-annually-minister-says" TargetMode="External"/><Relationship Id="rId21" Type="http://schemas.openxmlformats.org/officeDocument/2006/relationships/hyperlink" Target="https://www.news18.com/news/business/japan-in-deals-with-astrazeneca-novavax-for-covid-19-vaccines-2766891.html" TargetMode="External"/><Relationship Id="rId324" Type="http://schemas.openxmlformats.org/officeDocument/2006/relationships/hyperlink" Target="https://rdif.ru/Eng_fullNews/5326/" TargetMode="External"/><Relationship Id="rId531" Type="http://schemas.openxmlformats.org/officeDocument/2006/relationships/hyperlink" Target="https://www.business-live.co.uk/manufacturing/croda-covid-vaccine-pfizer-coronavirus-19255856" TargetMode="External"/><Relationship Id="rId629" Type="http://schemas.openxmlformats.org/officeDocument/2006/relationships/hyperlink" Target="https://kfgo.com/2021/04/03/australia-enjoys-easter-with-no-new-local-coronavirus-cases/" TargetMode="External"/><Relationship Id="rId170" Type="http://schemas.openxmlformats.org/officeDocument/2006/relationships/hyperlink" Target="https://www.bioworld.com/articles/496620-astrazeneca-partners-with-kangtai-bio-to-bring-covid-19-vaccine-to-china" TargetMode="External"/><Relationship Id="rId268" Type="http://schemas.openxmlformats.org/officeDocument/2006/relationships/hyperlink" Target="https://www.npr.org/sections/health-shots/2020/12/17/947628608/how-will-moderna-meet-the-demand-for-its-covid-19-vaccine" TargetMode="External"/><Relationship Id="rId475" Type="http://schemas.openxmlformats.org/officeDocument/2006/relationships/hyperlink" Target="https://www.reuters.com/article/us-health-coronavirus-vaccine-fosunpharm/chinas-fosun-plans-plant-to-make-biontechs-covid-19-vaccine-caixin-idUSKBN2940XE" TargetMode="External"/><Relationship Id="rId682" Type="http://schemas.openxmlformats.org/officeDocument/2006/relationships/hyperlink" Target="https://www.fiercepharma.com/pharma/its-covid-19-vaccine-approval-expected-china-fosun-and-biontech-gear-up" TargetMode="External"/><Relationship Id="rId32" Type="http://schemas.openxmlformats.org/officeDocument/2006/relationships/hyperlink" Target="https://www.reuters.com/article/us-health-coronavirus-halix-astrazeneca/astrazeneca-partners-with-halix-to-manufacture-covid-19-vaccine-in-netherlands-idUSKBN28I24E" TargetMode="External"/><Relationship Id="rId128" Type="http://schemas.openxmlformats.org/officeDocument/2006/relationships/hyperlink" Target="https://www.precisionvaccinations.com/vaccines/sanofi-gsk-sars-cov-2-vaccine" TargetMode="External"/><Relationship Id="rId335" Type="http://schemas.openxmlformats.org/officeDocument/2006/relationships/hyperlink" Target="https://www.curevac.com/en/2020/12/09/curevac-and-fareva-sign-agreement-for-fill-finish-manufacturing-of-curevacs-covid-19-vaccine-candidate-cvncov-joint-press-release/" TargetMode="External"/><Relationship Id="rId542" Type="http://schemas.openxmlformats.org/officeDocument/2006/relationships/hyperlink" Target="https://www.reuters.com/article/us-health-coronavirus-germany-dermapharm-idUSKBN2A91CK" TargetMode="External"/><Relationship Id="rId181" Type="http://schemas.openxmlformats.org/officeDocument/2006/relationships/hyperlink" Target="https://www.moroccoworldnews.com/2020/09/319296/morocco-astrazeneca-agree-on-purchase-of-r-pharms-covid-19-vaccine/" TargetMode="External"/><Relationship Id="rId402" Type="http://schemas.openxmlformats.org/officeDocument/2006/relationships/hyperlink" Target="https://www.novartis.com/news/media-releases/novartis-signs-initial-agreement-curevac-manufacture-covid-19-vaccine-candidate" TargetMode="External"/><Relationship Id="rId279" Type="http://schemas.openxmlformats.org/officeDocument/2006/relationships/hyperlink" Target="https://www.fiercepharma.com/manufacturing/j-j-touts-covid-vaccine-supply-chain-stability-eyes-plans-for-2022" TargetMode="External"/><Relationship Id="rId486" Type="http://schemas.openxmlformats.org/officeDocument/2006/relationships/hyperlink" Target="https://www.sanofi.com/en/media-room/press-releases/2021/2021-01-27-07-30-00" TargetMode="External"/><Relationship Id="rId693" Type="http://schemas.openxmlformats.org/officeDocument/2006/relationships/hyperlink" Target="https://www.reuters.com/world/middle-east/egypt-produce-russias-sputnik-v-rollout-expected-q3-statement-2021-04-22/" TargetMode="External"/><Relationship Id="rId707" Type="http://schemas.openxmlformats.org/officeDocument/2006/relationships/hyperlink" Target="https://endpts.com/as-fears-mount-over-jj-and-astrazeneca-novavax-enters-a-shaky-spotlight/" TargetMode="External"/><Relationship Id="rId43" Type="http://schemas.openxmlformats.org/officeDocument/2006/relationships/hyperlink" Target="https://www.amriglobal.com/blog/news-and-events/news/amri-selected-to-support-astrazeneca-in-delivery-of-covid-19-vaccine/" TargetMode="External"/><Relationship Id="rId139" Type="http://schemas.openxmlformats.org/officeDocument/2006/relationships/hyperlink" Target="https://www.fujifilm.com/news/n200817_01.html" TargetMode="External"/><Relationship Id="rId346" Type="http://schemas.openxmlformats.org/officeDocument/2006/relationships/hyperlink" Target="https://asia.nikkei.com/Spotlight/Coronavirus/Japan-to-produce-90m-doses-of-AstraZeneca-COVID-19-vaccine" TargetMode="External"/><Relationship Id="rId553" Type="http://schemas.openxmlformats.org/officeDocument/2006/relationships/hyperlink" Target="https://www.reuters.com/article/health-coronavirus-vaccines-baxter-intl/update-1-baxter-to-start-production-in-germany-of-biontech-pfizer-vaccine-by-early-march-idUKL8N2JO32D" TargetMode="External"/><Relationship Id="rId760" Type="http://schemas.openxmlformats.org/officeDocument/2006/relationships/hyperlink" Target="https://www.pakistanpoint.com/en/story/1138088/ukraines-lekhim-plans-to-launch-production-of-china-pr.html" TargetMode="External"/><Relationship Id="rId192" Type="http://schemas.openxmlformats.org/officeDocument/2006/relationships/hyperlink" Target="https://www.thisistherealspain.com/en/latest-news/spain-again-chosen-to-produce-the-vaccine-to-combat-covid-19" TargetMode="External"/><Relationship Id="rId206" Type="http://schemas.openxmlformats.org/officeDocument/2006/relationships/hyperlink" Target="https://www.lonza.com/company-overview/our-locations?q=*&amp;pg=1&amp;rows=150&amp;activity_facet_sm=Production&amp;location_region_s=Europe" TargetMode="External"/><Relationship Id="rId413" Type="http://schemas.openxmlformats.org/officeDocument/2006/relationships/hyperlink" Target="https://www.reuters.com/article/health-coronavirus-brazil/brazils-fiocruz-begins-distributing-2-mln-india-made-astrazeneca-shots-idUSL1N2JY0BV" TargetMode="External"/><Relationship Id="rId497" Type="http://schemas.openxmlformats.org/officeDocument/2006/relationships/hyperlink" Target="https://www.fiercepharma.com/manufacturing/pfizer-to-nearly-halve-covid-19-vaccine-production-timeline-sterile-injectables-vp" TargetMode="External"/><Relationship Id="rId620" Type="http://schemas.openxmlformats.org/officeDocument/2006/relationships/hyperlink" Target="https://www.reuters.com/article/brief-curevac-says-agreement-with-celoni/brief-curevac-says-agreement-with-celonic-to-manufacture-over-100-mln-doses-of-cos-covid-19-vaccine-candidate-cvncov-idUSFWN2LS0K3" TargetMode="External"/><Relationship Id="rId718" Type="http://schemas.openxmlformats.org/officeDocument/2006/relationships/hyperlink" Target="https://www.kyivpost.com/ukraine-politics/lekhim-to-supply-first-700000-doses-of-covid-19-vaccine-in-march.html?cn-reloaded=1" TargetMode="External"/><Relationship Id="rId357" Type="http://schemas.openxmlformats.org/officeDocument/2006/relationships/hyperlink" Target="https://www.voanews.com/south-central-asia/indian-company-says-it-made-millions-doses-astrazeneca-covid-19-vaccine" TargetMode="External"/><Relationship Id="rId54" Type="http://schemas.openxmlformats.org/officeDocument/2006/relationships/hyperlink" Target="https://www.biospectrumasia.com/news/37/16548/fujifilm-and-novavax-to-manufacture-covid-19-vaccine-candidate.html" TargetMode="External"/><Relationship Id="rId217" Type="http://schemas.openxmlformats.org/officeDocument/2006/relationships/hyperlink" Target="https://www.fiercepharma.com/manufacturing/j-j-touts-covid-vaccine-supply-chain-stability-eyes-plans-for-2022" TargetMode="External"/><Relationship Id="rId564" Type="http://schemas.openxmlformats.org/officeDocument/2006/relationships/hyperlink" Target="https://idt-biologika.com/idt-biologika-and-takeda-support-production-of-the-johnson-und-johnson-single-shot-covid-19-vaccine" TargetMode="External"/><Relationship Id="rId771" Type="http://schemas.openxmlformats.org/officeDocument/2006/relationships/hyperlink" Target="https://www.malaymail.com/news/malaysia/2021/01/26/health-ministry-malaysia-secures-18.4-million-doses-of-russian-chinese-covi/1944232" TargetMode="External"/><Relationship Id="rId424" Type="http://schemas.openxmlformats.org/officeDocument/2006/relationships/hyperlink" Target="http://ir.inovio.com/news-releases/news-releases-details/2020/INOVIO-Adds-Thermo-Fisher-Scientific-To-Global-Manufacturing-Consortium/default.aspx" TargetMode="External"/><Relationship Id="rId631" Type="http://schemas.openxmlformats.org/officeDocument/2006/relationships/hyperlink" Target="https://www.reuters.com/article/us-health-coronavirus-moderna/catalent-to-nearly-double-u-s-production-of-modernas-covid-19-vaccine-wsj-idUSKBN2BT17D" TargetMode="External"/><Relationship Id="rId729" Type="http://schemas.openxmlformats.org/officeDocument/2006/relationships/hyperlink" Target="https://www.reuters.com/article/us-health-coronavirus-vaccine-sinovac/china-approves-sinovac-biotech-covid-19-vaccine-for-general-public-use-idUSKBN2A60AY" TargetMode="External"/><Relationship Id="rId270" Type="http://schemas.openxmlformats.org/officeDocument/2006/relationships/hyperlink" Target="https://www.npr.org/sections/health-shots/2020/12/17/947628608/how-will-moderna-meet-the-demand-for-its-covid-19-vaccine" TargetMode="External"/><Relationship Id="rId65" Type="http://schemas.openxmlformats.org/officeDocument/2006/relationships/hyperlink" Target="https://www.polypeptide.com/wp-content/uploads/2020/06/Press-Release-PolyPeptide-Novavax-Matrix-Adjuvant_2020-06-04.pdf" TargetMode="External"/><Relationship Id="rId130" Type="http://schemas.openxmlformats.org/officeDocument/2006/relationships/hyperlink" Target="https://www.precisionvaccinations.com/vaccines/vla2001-sars-cov-2-vaccine" TargetMode="External"/><Relationship Id="rId368" Type="http://schemas.openxmlformats.org/officeDocument/2006/relationships/hyperlink" Target="https://ir.novavax.com/news-releases/news-release-details/novavax-and-takeda-finalize-license-agreement-novavax-covid-19" TargetMode="External"/><Relationship Id="rId575" Type="http://schemas.openxmlformats.org/officeDocument/2006/relationships/hyperlink" Target="https://www.tipranks.com/news/sanofi-translate-bio-kick-off-human-covid-19-vaccine-trial-shares-gain-5/" TargetMode="External"/><Relationship Id="rId228" Type="http://schemas.openxmlformats.org/officeDocument/2006/relationships/hyperlink" Target="https://www.reuters.com/article/us-health-coronavirus-curevac-bayer-idUSKBN2A11VX" TargetMode="External"/><Relationship Id="rId435" Type="http://schemas.openxmlformats.org/officeDocument/2006/relationships/hyperlink" Target="https://www.ncbiotech.org/news/medicago-vaccine-could-help-smoke-out-coronavirus" TargetMode="External"/><Relationship Id="rId642" Type="http://schemas.openxmlformats.org/officeDocument/2006/relationships/hyperlink" Target="https://www.reuters.com/article/us-health-coronavirus-pakistan-vaccine/pakistan-to-start-private-imports-of-cansino-covid-19-vaccine-for-sale-idUSKBN2BE0N3" TargetMode="External"/><Relationship Id="rId281" Type="http://schemas.openxmlformats.org/officeDocument/2006/relationships/hyperlink" Target="https://www.fiercepharma.com/manufacturing/j-j-touts-covid-vaccine-supply-chain-stability-eyes-plans-for-2022" TargetMode="External"/><Relationship Id="rId502" Type="http://schemas.openxmlformats.org/officeDocument/2006/relationships/hyperlink" Target="https://www.fiercepharma.com/manufacturing/pfizer-to-nearly-halve-covid-19-vaccine-production-timeline-sterile-injectables-vp" TargetMode="External"/><Relationship Id="rId76" Type="http://schemas.openxmlformats.org/officeDocument/2006/relationships/hyperlink" Target="https://www.cordenpharma.com/CordenPharma_and_Moderna_Extend_Lipid_Supply_Agreement_for_Moderna_Vaccine_mRNA-1273_Against_Novel_Coronavirus_SARS-CoV-2" TargetMode="External"/><Relationship Id="rId141" Type="http://schemas.openxmlformats.org/officeDocument/2006/relationships/hyperlink" Target="https://www.fiercepharma.com/manufacturing/astrazeneca-taps-jcr-pharmaceuticals-daiichi-sankyo-and-other-local-pharmas-to-supply" TargetMode="External"/><Relationship Id="rId379" Type="http://schemas.openxmlformats.org/officeDocument/2006/relationships/hyperlink" Target="https://www.fiercepharma.com/manufacturing/curevac-ties-up-wacker-to-churn-out-more-than-100m-doses-mrna-coronavirus-vaccine" TargetMode="External"/><Relationship Id="rId586" Type="http://schemas.openxmlformats.org/officeDocument/2006/relationships/hyperlink" Target="https://www.reuters.com/article/us-health-coronavirus-astrazeneca-japan/astrazeneca-to-ask-japans-jcr-pharmaceutical-to-produce-covid-19-vaccine-nikkei-idUSKBN29W17M" TargetMode="External"/><Relationship Id="rId7" Type="http://schemas.openxmlformats.org/officeDocument/2006/relationships/hyperlink" Target="http://https/www.koreatimes.co.kr/www/biz/2020/12/602_300514.html" TargetMode="External"/><Relationship Id="rId239" Type="http://schemas.openxmlformats.org/officeDocument/2006/relationships/hyperlink" Target="https://www.reuters.com/article/us-health-coronavirus-brazil-vaccine/brazil-to-seek-regulatory-approval-for-astrazeneca-vaccine-on-jan-15-idUSKBN2921U1" TargetMode="External"/><Relationship Id="rId446" Type="http://schemas.openxmlformats.org/officeDocument/2006/relationships/hyperlink" Target="https://www.jnj.com/innovation/making-johnson-johnson-janssen-covid-19-vaccine" TargetMode="External"/><Relationship Id="rId653" Type="http://schemas.openxmlformats.org/officeDocument/2006/relationships/hyperlink" Target="https://www.reuters.com/article/us-health-coronavirus-rovi-moderna/rovi-to-make-active-agents-for-moderna-covid-19-vaccine-idUSKBN2BZ0N9" TargetMode="External"/><Relationship Id="rId292" Type="http://schemas.openxmlformats.org/officeDocument/2006/relationships/hyperlink" Target="https://ir.arcturusrx.com/news-releases/news-release-details/arcturus-therapeutics-and-catalent-announce-partnership" TargetMode="External"/><Relationship Id="rId306" Type="http://schemas.openxmlformats.org/officeDocument/2006/relationships/hyperlink" Target="https://www.mabxience.com/spanish-group-insud-pharma-signs-agreement-with-astrazeneca-to-manufacture-covid-19-vaccine-candidate/" TargetMode="External"/><Relationship Id="rId87" Type="http://schemas.openxmlformats.org/officeDocument/2006/relationships/hyperlink" Target="https://investors.modernatx.com/news-releases/news-release-details/moderna-and-rovi-announce-collaboration-ous-fill-finish" TargetMode="External"/><Relationship Id="rId513" Type="http://schemas.openxmlformats.org/officeDocument/2006/relationships/hyperlink" Target="https://www.cnbc.com/2020/09/17/biontech-buys-german-site-from-novartis-to-boost-vaccine-output.html" TargetMode="External"/><Relationship Id="rId597" Type="http://schemas.openxmlformats.org/officeDocument/2006/relationships/hyperlink" Target="https://www.marketscreener.com/quote/stock/LONZA-GROUP-AG-2956013/news/Lonza-plant-in-Switzerland-starts-making-ingredients-for-Moderna-COVID-shot-32170547/" TargetMode="External"/><Relationship Id="rId720" Type="http://schemas.openxmlformats.org/officeDocument/2006/relationships/hyperlink" Target="https://www.reuters.com/article/us-health-coronavirus-turkey/turkey-receives-65-million-doses-of-sinovac-vaccine-media-idUSKBN29U0BX" TargetMode="External"/><Relationship Id="rId152" Type="http://schemas.openxmlformats.org/officeDocument/2006/relationships/hyperlink" Target="https://www.reuters.com/article/us-health-coronavirus-astrazeneca-idt/germanys-idt-to-help-make-astrazenecas-covid-19-vaccine-sources-idUSKBN2AA1ST" TargetMode="External"/><Relationship Id="rId457" Type="http://schemas.openxmlformats.org/officeDocument/2006/relationships/hyperlink" Target="https://www.politico.eu/article/after-failing-to-deliver-astrazeneca-rethinks-eu-coronavirus-vaccine-supply-chain/" TargetMode="External"/><Relationship Id="rId664" Type="http://schemas.openxmlformats.org/officeDocument/2006/relationships/hyperlink" Target="https://mexico-now.com/685000-daily-vaccines-against-covid-19-will-be-packaged-in-mexico/" TargetMode="External"/><Relationship Id="rId14" Type="http://schemas.openxmlformats.org/officeDocument/2006/relationships/hyperlink" Target="https://portal.fiocruz.br/en/news/covid-19-fiocruz-will-sign-agreement-produce-vaccines-university-oxford" TargetMode="External"/><Relationship Id="rId317" Type="http://schemas.openxmlformats.org/officeDocument/2006/relationships/hyperlink" Target="https://www.sanofi.com/en/media-room/press-releases/2021/2021-02-22-11-40-00-2179318" TargetMode="External"/><Relationship Id="rId524" Type="http://schemas.openxmlformats.org/officeDocument/2006/relationships/hyperlink" Target="https://www.ofimagazine.com/news/croda-signs-five-year-deal-with-pfizer-to-supply-high-purity-lipids-used-in-covid-19-vaccine" TargetMode="External"/><Relationship Id="rId731" Type="http://schemas.openxmlformats.org/officeDocument/2006/relationships/hyperlink" Target="https://www.reuters.com/article/us-health-coronavirus-brazil-sinovac/sao-paulo-starts-building-production-plant-for-chinas-sinovac-vaccine-governor-idUSKBN27P24K" TargetMode="External"/><Relationship Id="rId98" Type="http://schemas.openxmlformats.org/officeDocument/2006/relationships/hyperlink" Target="https://www.fiercepharma.com/manufacturing/j-j-touts-covid-vaccine-supply-chain-stability-eyes-plans-for-2022" TargetMode="External"/><Relationship Id="rId163" Type="http://schemas.openxmlformats.org/officeDocument/2006/relationships/hyperlink" Target="https://www.business-live.co.uk/manufacturing/uk-factories-making-astrazeneca-vaccine-19708380" TargetMode="External"/><Relationship Id="rId370" Type="http://schemas.openxmlformats.org/officeDocument/2006/relationships/hyperlink" Target="https://www.washingtonpost.com/health/2021/03/02/merck-johnson-and-johnson-covid-vaccine-partnership/" TargetMode="External"/><Relationship Id="rId230" Type="http://schemas.openxmlformats.org/officeDocument/2006/relationships/hyperlink" Target="https://ir.arcturusrx.com/news-releases/news-release-details/arcturus-therapeutics-and-catalent-announce-partnership" TargetMode="External"/><Relationship Id="rId468" Type="http://schemas.openxmlformats.org/officeDocument/2006/relationships/hyperlink" Target="https://www.reuters.com/article/us-health-coronavirus-vaccine-fosunpharm/chinas-fosun-plans-plant-to-make-biontechs-covid-19-vaccine-caixin-idUSKBN2940XE" TargetMode="External"/><Relationship Id="rId675" Type="http://schemas.openxmlformats.org/officeDocument/2006/relationships/hyperlink" Target="https://www.thehindu.com/business/Industry/bharat-biotech-ramps-up-covaxin-production-capacity-to-700-mn-doses-per-annum/article34367039.ece" TargetMode="External"/><Relationship Id="rId25" Type="http://schemas.openxmlformats.org/officeDocument/2006/relationships/hyperlink" Target="https://www.smh.com.au/business/companies/extensive-testing-csl-inches-closer-to-finishing-local-vaccines-20210107-p56sdr.html" TargetMode="External"/><Relationship Id="rId328" Type="http://schemas.openxmlformats.org/officeDocument/2006/relationships/hyperlink" Target="https://ir.ocugen.com/news-releases/news-release-details/ocugen-and-bharat-biotech-announce-execution-definitive" TargetMode="External"/><Relationship Id="rId535" Type="http://schemas.openxmlformats.org/officeDocument/2006/relationships/hyperlink" Target="https://biontech.de/our-dna/locations" TargetMode="External"/><Relationship Id="rId742" Type="http://schemas.openxmlformats.org/officeDocument/2006/relationships/hyperlink" Target="http://www.sinovac.com/?optionid=754&amp;auto_id=908" TargetMode="External"/><Relationship Id="rId174" Type="http://schemas.openxmlformats.org/officeDocument/2006/relationships/hyperlink" Target="https://www.csl.com/news/2020/20201108-csl-commences-manufacturing-of-university-of-oxford-astrazeneca-vaccine-candidate" TargetMode="External"/><Relationship Id="rId381" Type="http://schemas.openxmlformats.org/officeDocument/2006/relationships/hyperlink" Target="https://www.fiercepharma.com/manufacturing/curevac-ties-up-wacker-to-churn-out-more-than-100m-doses-mrna-coronavirus-vaccine" TargetMode="External"/><Relationship Id="rId602" Type="http://schemas.openxmlformats.org/officeDocument/2006/relationships/hyperlink" Target="https://www.marketscreener.com/quote/stock/LONZA-GROUP-AG-2956013/news/Lonza-plant-in-Switzerland-starts-making-ingredients-for-Moderna-COVID-shot-32170547/" TargetMode="External"/><Relationship Id="rId241" Type="http://schemas.openxmlformats.org/officeDocument/2006/relationships/hyperlink" Target="https://www.news18.com/news/business/japan-in-deals-with-astrazeneca-novavax-for-covid-19-vaccines-2766891.html" TargetMode="External"/><Relationship Id="rId479" Type="http://schemas.openxmlformats.org/officeDocument/2006/relationships/hyperlink" Target="https://www.wsj.com/articles/if-one-leading-coronavirus-vaccine-works-thank-this-tiny-firm-in-rural-austria-11604664001" TargetMode="External"/><Relationship Id="rId686" Type="http://schemas.openxmlformats.org/officeDocument/2006/relationships/hyperlink" Target="https://www.times-news.com/coronavirus/the-latest-south-korean-firm-to-produce-novavax-vaccine/article_5e0031d3-1445-50ee-8f30-a31e1e60483d.html" TargetMode="External"/><Relationship Id="rId36" Type="http://schemas.openxmlformats.org/officeDocument/2006/relationships/hyperlink" Target="https://www.cobrabio.com/news/june-2020/cobra-supply-agreement-astrazeneca-covid19-vaccine" TargetMode="External"/><Relationship Id="rId339" Type="http://schemas.openxmlformats.org/officeDocument/2006/relationships/hyperlink" Target="https://www.curevac.com/en/2020/11/17/curevac-establishes-european-based-network-to-ramp-up-manufacturing-of-its-covid-19-vaccine-candidate-cvncov/" TargetMode="External"/><Relationship Id="rId546" Type="http://schemas.openxmlformats.org/officeDocument/2006/relationships/hyperlink" Target="https://blog.jonasneubert.com/2021/01/10/exploring-the-supply-chain-of-the-pfizer-biontech-and-moderna-covid-19-vaccines/" TargetMode="External"/><Relationship Id="rId753" Type="http://schemas.openxmlformats.org/officeDocument/2006/relationships/hyperlink" Target="https://agenciabrasil.ebc.com.br/en/saude/noticia/2021-03/butantan-receives-supplies-another-14-mi-vaccine-doses" TargetMode="External"/><Relationship Id="rId101" Type="http://schemas.openxmlformats.org/officeDocument/2006/relationships/hyperlink" Target="https://www.fiercepharma.com/manufacturing/j-j-touts-covid-vaccine-supply-chain-stability-eyes-plans-for-2022" TargetMode="External"/><Relationship Id="rId185" Type="http://schemas.openxmlformats.org/officeDocument/2006/relationships/hyperlink" Target="https://www.cincinnati.com/story/news/2020/06/04/covid-19-west-chester-astrazeneca-plant-make-vaccine/3142980001/" TargetMode="External"/><Relationship Id="rId406" Type="http://schemas.openxmlformats.org/officeDocument/2006/relationships/hyperlink" Target="https://www.novartis.com/news/media-releases/novartis-signs-initial-agreement-curevac-manufacture-covid-19-vaccine-candidate" TargetMode="External"/><Relationship Id="rId392" Type="http://schemas.openxmlformats.org/officeDocument/2006/relationships/hyperlink" Target="https://www.curevac.com/en/2021/02/03/gsk-and-curevac-to-develop-next-generation-mrna-covid-19-vaccines/" TargetMode="External"/><Relationship Id="rId613" Type="http://schemas.openxmlformats.org/officeDocument/2006/relationships/hyperlink" Target="https://www.usnews.com/news/world/articles/2021-03-26/volunteers-break-rank-to-raise-doubts-in-trial-of-russias-second-covid-19-vaccine" TargetMode="External"/><Relationship Id="rId697" Type="http://schemas.openxmlformats.org/officeDocument/2006/relationships/hyperlink" Target="https://www.siegfried.ch/siegfried+supports+novavax+with+commercial+aseptic+fill+%2526+finish+services+for+its+innovative+coronavirus+vaccine+candidate+nvx-cov2373/news-en/11714" TargetMode="External"/><Relationship Id="rId252" Type="http://schemas.openxmlformats.org/officeDocument/2006/relationships/hyperlink" Target="https://www.business-live.co.uk/manufacturing/uk-factories-making-astrazeneca-vaccine-19708380" TargetMode="External"/><Relationship Id="rId47" Type="http://schemas.openxmlformats.org/officeDocument/2006/relationships/hyperlink" Target="https://www.nytimes.com/2020/08/01/world/asia/coronavirus-vaccine-india.html" TargetMode="External"/><Relationship Id="rId112" Type="http://schemas.openxmlformats.org/officeDocument/2006/relationships/hyperlink" Target="https://www.expresspharma.in/latest-updates/russia-to-vaccinate-armed-forces-against-covid-19-as-new-cases-hit-daily-record/" TargetMode="External"/><Relationship Id="rId557" Type="http://schemas.openxmlformats.org/officeDocument/2006/relationships/hyperlink" Target="https://www.emdgroup.com/en/news/biontech-strategic-partnership-04-02-2021.html" TargetMode="External"/><Relationship Id="rId764" Type="http://schemas.openxmlformats.org/officeDocument/2006/relationships/hyperlink" Target="https://www.businesswire.com/news/home/20210401005993/en/Sinovac%C2%A0Announced-Buildup-of-Two-Billion-Annual-Capacity-of-Its-COVID-19-Vaccine" TargetMode="External"/><Relationship Id="rId196" Type="http://schemas.openxmlformats.org/officeDocument/2006/relationships/hyperlink" Target="http://www.agcbio.com/resource-center/news/agc-biologics-expands-partnership-with-novavax" TargetMode="External"/><Relationship Id="rId417" Type="http://schemas.openxmlformats.org/officeDocument/2006/relationships/hyperlink" Target="https://scrip.pharmaintelligence.informa.com/SC143408/Wockhardt-Preps-To-Deliver-100M-Doses-Of-AZ-Vaccine" TargetMode="External"/><Relationship Id="rId624" Type="http://schemas.openxmlformats.org/officeDocument/2006/relationships/hyperlink" Target="https://www.csl.com/news/2021/20210324-csl-dispatches-first-australian-made-doses-of-the-astrazeneca-covid-19-vaccine" TargetMode="External"/><Relationship Id="rId263" Type="http://schemas.openxmlformats.org/officeDocument/2006/relationships/hyperlink" Target="https://ir.novavax.com/news-releases/news-release-details/novavax-announces-covid-19-vaccine-manufacturing-agreement-serum" TargetMode="External"/><Relationship Id="rId470" Type="http://schemas.openxmlformats.org/officeDocument/2006/relationships/hyperlink" Target="https://www.fiercepharma.com/pharma/biontech-and-fosun-lock-down-100m-covid-19-vaccine-doses-for-china" TargetMode="External"/><Relationship Id="rId58" Type="http://schemas.openxmlformats.org/officeDocument/2006/relationships/hyperlink" Target="https://www.baxter.com/baxter-newsroom/baxter-biopharma-solutions-announces-sterile-manufacturing-agreement-novavax-covid" TargetMode="External"/><Relationship Id="rId123" Type="http://schemas.openxmlformats.org/officeDocument/2006/relationships/hyperlink" Target="https://www.recipharm.com/press/recipharm-signs-agreement-arcturus-therapeutics-support-manufacture-lunar%C2%AE-cov19-arct-021" TargetMode="External"/><Relationship Id="rId330" Type="http://schemas.openxmlformats.org/officeDocument/2006/relationships/hyperlink" Target="https://www.bharatbiotech.com/images/press/occugen-bharat-biotech-covaxin-commercialization.pdf" TargetMode="External"/><Relationship Id="rId568" Type="http://schemas.openxmlformats.org/officeDocument/2006/relationships/hyperlink" Target="https://lenta.inform.kz/en/karaganda-pharmaceutical-complex-produces-sputnik-v-vaccines-in-pilot-batch_a3756714" TargetMode="External"/><Relationship Id="rId775" Type="http://schemas.openxmlformats.org/officeDocument/2006/relationships/hyperlink" Target="https://www.reuters.com/article/health-coronavirus-emirates-vaccine/uae-company-nears-end-of-chinese-covid-19-vaccine-trial-idINL8N2GY1I8" TargetMode="External"/><Relationship Id="rId428" Type="http://schemas.openxmlformats.org/officeDocument/2006/relationships/hyperlink" Target="http://https/www.richter-helm.eu/covid-19-richter-helm-biologics/" TargetMode="External"/><Relationship Id="rId635" Type="http://schemas.openxmlformats.org/officeDocument/2006/relationships/hyperlink" Target="https://health.economictimes.indiatimes.com/news/pharma/rdif-ties-up-with-panacea-for-covid-19-vaccine/81923197" TargetMode="External"/><Relationship Id="rId274"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481" Type="http://schemas.openxmlformats.org/officeDocument/2006/relationships/hyperlink" Target="https://corporate.evonik.com/en/evonik-strengthens-strategic-partnership-with-biontech-on-covid-19-vaccine-152784.html" TargetMode="External"/><Relationship Id="rId702" Type="http://schemas.openxmlformats.org/officeDocument/2006/relationships/hyperlink" Target="https://www.bloomberg.com/press-releases/2021-04-19/rdif-and-hualan-biological-bacterin-agree-to-produce-over-100-million-doses-of-the-sputnik-v-vaccine-in-china" TargetMode="External"/><Relationship Id="rId69" Type="http://schemas.openxmlformats.org/officeDocument/2006/relationships/hyperlink" Target="https://ir.novavax.com/news-releases/news-release-details/novavax-announces-covid-19-vaccine-manufacturing-agreement-serum" TargetMode="External"/><Relationship Id="rId134" Type="http://schemas.openxmlformats.org/officeDocument/2006/relationships/hyperlink" Target="https://www.fujifilm.com/news/n200817_01.html" TargetMode="External"/><Relationship Id="rId579" Type="http://schemas.openxmlformats.org/officeDocument/2006/relationships/hyperlink" Target="https://apnews.com/article/thailand-coronavirus-pandemic-king-maha-vajiralongkorn-5a5d720a7513b1d2b41047c8b0c5c8be" TargetMode="External"/><Relationship Id="rId341" Type="http://schemas.openxmlformats.org/officeDocument/2006/relationships/hyperlink" Target="https://www.fiercepharma.com/manufacturing/serum-institute-india-up-for-british-audit-as-astrazeneca-looks-to-boost-covid-19" TargetMode="External"/><Relationship Id="rId439" Type="http://schemas.openxmlformats.org/officeDocument/2006/relationships/hyperlink" Target="https://www.medicago.com/en/media-room/dynavax-and-medicago-announce-collaboration-to-develop-a-novel-adjuvanted-covid-19-vaccine-candidate/" TargetMode="External"/><Relationship Id="rId646" Type="http://schemas.openxmlformats.org/officeDocument/2006/relationships/hyperlink" Target="https://www.businesswire.com/news/home/20200824005052/en/Catalent-Signs-Agreement-with-AstraZeneca-to-Expand-Manufacturing-Support-for-COVID-19-Vaccine-AZD1222" TargetMode="External"/><Relationship Id="rId201" Type="http://schemas.openxmlformats.org/officeDocument/2006/relationships/hyperlink" Target="https://www.polypeptide.com/contact-quotation-request/facilities/malmo-sweden/" TargetMode="External"/><Relationship Id="rId285" Type="http://schemas.openxmlformats.org/officeDocument/2006/relationships/hyperlink" Target="https://www.reuters.com/article/us-reig-jofre-johnson-johnson-vaccine/spains-reig-jofre-to-manufacture-jjs-covid-19-vaccine-shares-soar-idUSKBN28P0V2" TargetMode="External"/><Relationship Id="rId506" Type="http://schemas.openxmlformats.org/officeDocument/2006/relationships/hyperlink" Target="https://www.fiercepharma.com/manufacturing/pfizer-to-nearly-halve-covid-19-vaccine-production-timeline-sterile-injectables-vp" TargetMode="External"/><Relationship Id="rId492" Type="http://schemas.openxmlformats.org/officeDocument/2006/relationships/hyperlink" Target="https://www.cbc.ca/news/politics/what-you-need-to-know-about-vaccine-rollout-1.5882033" TargetMode="External"/><Relationship Id="rId713" Type="http://schemas.openxmlformats.org/officeDocument/2006/relationships/hyperlink" Target="https://www.reuters.com/article/us-health-coronavirus-indonesia/indonesia-approves-chinas-sinovac-vaccine-as-infections-surge-idUSKBN29G0RP" TargetMode="External"/><Relationship Id="rId145" Type="http://schemas.openxmlformats.org/officeDocument/2006/relationships/hyperlink" Target="https://www.fiercepharma.com/manufacturing/astrazeneca-taps-jcr-pharmaceuticals-daiichi-sankyo-and-other-local-pharmas-to-supply" TargetMode="External"/><Relationship Id="rId352" Type="http://schemas.openxmlformats.org/officeDocument/2006/relationships/hyperlink" Target="https://www.medicago.com/en/media-room/dynavax-and-medicago-announce-collaboration-to-develop-a-novel-adjuvanted-covid-19-vaccine-candidate/" TargetMode="External"/><Relationship Id="rId212" Type="http://schemas.openxmlformats.org/officeDocument/2006/relationships/hyperlink" Target="https://www.cordenpharma.com/facilities/chenove" TargetMode="External"/><Relationship Id="rId657" Type="http://schemas.openxmlformats.org/officeDocument/2006/relationships/hyperlink" Target="https://health.economictimes.indiatimes.com/news/pharma/germans-idt-to-make-10m-astrazeneca-vaccine-doses-in-2021/82112707" TargetMode="External"/><Relationship Id="rId296" Type="http://schemas.openxmlformats.org/officeDocument/2006/relationships/hyperlink" Target="https://www.newsweek.com/russia-confirms-production-second-covid-19-vaccine-cases-surge-1542424" TargetMode="External"/><Relationship Id="rId517" Type="http://schemas.openxmlformats.org/officeDocument/2006/relationships/hyperlink" Target="https://www.contractpharma.com/content-microsite/covid-19/2020-11-19/delpharm-to-manufacture-pfizerbiontech-mrna-vax-in-france" TargetMode="External"/><Relationship Id="rId724" Type="http://schemas.openxmlformats.org/officeDocument/2006/relationships/hyperlink" Target="https://www.aljazeera.com/news/2021/3/29/uae-to-manufacture-chinese-covid-vaccine-in-abu-dhabi" TargetMode="External"/><Relationship Id="rId60" Type="http://schemas.openxmlformats.org/officeDocument/2006/relationships/hyperlink" Target="https://ir.novavax.com/news-releases/news-release-details/novavax-announces-covid-19-vaccine-manufacturing-agreement-serum" TargetMode="External"/><Relationship Id="rId156" Type="http://schemas.openxmlformats.org/officeDocument/2006/relationships/hyperlink" Target="https://www.business-live.co.uk/manufacturing/uk-factories-making-astrazeneca-vaccine-19708380" TargetMode="External"/><Relationship Id="rId363" Type="http://schemas.openxmlformats.org/officeDocument/2006/relationships/hyperlink" Target="https://www.bbc.com/news/health-55274833" TargetMode="External"/><Relationship Id="rId570" Type="http://schemas.openxmlformats.org/officeDocument/2006/relationships/hyperlink" Target="https://www.eleconomista.es/empresas-finanzas/noticias/10998971/01/21/Empezaremos-a-fabricar-la-vacuna-de-Janssen-a-partir-del-mes-de-mayo.html" TargetMode="External"/><Relationship Id="rId223" Type="http://schemas.openxmlformats.org/officeDocument/2006/relationships/hyperlink" Target="https://tass.com/society/1242655" TargetMode="External"/><Relationship Id="rId430" Type="http://schemas.openxmlformats.org/officeDocument/2006/relationships/hyperlink" Target="https://www.prnewswire.com/news-releases/ology-bioservices-inovio-partner-to-manufacture-covid-19-dna-vaccine-with-11-9-million-department-of-defense-grant-301028626.html" TargetMode="External"/><Relationship Id="rId668" Type="http://schemas.openxmlformats.org/officeDocument/2006/relationships/hyperlink" Target="https://www.reuters.com/world/europe/german-plant-aims-make-up-10-mln-doses-sputnik-v-vaccine-monthly-by-year-end-2021-04-09/" TargetMode="External"/><Relationship Id="rId18" Type="http://schemas.openxmlformats.org/officeDocument/2006/relationships/hyperlink" Target="https://www.fiercepharma.com/manufacturing/astrazeneca-takes-covid-19-vaccine-to-china-biokangtai-deal-for-200m-dose-capacity-by" TargetMode="External"/><Relationship Id="rId528" Type="http://schemas.openxmlformats.org/officeDocument/2006/relationships/hyperlink" Target="https://www.croda.com/en-gb/about-us/where-we-operate/europe-and-eemea/united-kingdom" TargetMode="External"/><Relationship Id="rId735" Type="http://schemas.openxmlformats.org/officeDocument/2006/relationships/hyperlink" Target="https://www.kyivpost.com/ukraine-politics/lekhim-to-supply-first-700000-doses-of-covid-19-vaccine-in-march.html?cn-reloaded=1" TargetMode="External"/><Relationship Id="rId167" Type="http://schemas.openxmlformats.org/officeDocument/2006/relationships/hyperlink" Target="https://www.oxb.com/contact" TargetMode="External"/><Relationship Id="rId374" Type="http://schemas.openxmlformats.org/officeDocument/2006/relationships/hyperlink" Target="https://www.washingtonpost.com/health/2021/03/02/merck-johnson-and-johnson-covid-vaccine-partnership/" TargetMode="External"/><Relationship Id="rId581" Type="http://schemas.openxmlformats.org/officeDocument/2006/relationships/hyperlink" Target="https://www.reuters.com/article/health-coronavirus-russia-vaccine-india/indias-stelis-biopharma-to-make-200-million-doses-of-sputnik-v-vaccine-idUSKBN2BB0ST" TargetMode="External"/><Relationship Id="rId71" Type="http://schemas.openxmlformats.org/officeDocument/2006/relationships/hyperlink" Target="https://www.cbc.ca/news/politics/vaccines-canada-production-trudeau-1.5897343" TargetMode="External"/><Relationship Id="rId234" Type="http://schemas.openxmlformats.org/officeDocument/2006/relationships/hyperlink" Target="http://www.istc.int/en/institute/10150" TargetMode="External"/><Relationship Id="rId679" Type="http://schemas.openxmlformats.org/officeDocument/2006/relationships/hyperlink" Target="https://www.reuters.com/world/india/indias-serum-institute-raise-output-100-mln-astrazeneca-doses-by-july-not-end-2021-04-21/" TargetMode="External"/><Relationship Id="rId2" Type="http://schemas.openxmlformats.org/officeDocument/2006/relationships/hyperlink" Target="https://www.voanews.com/south-central-asia/indian-company-says-it-made-millions-doses-astrazeneca-covid-19-vaccine" TargetMode="External"/><Relationship Id="rId29" Type="http://schemas.openxmlformats.org/officeDocument/2006/relationships/hyperlink" Target="https://www.mabxience.com/mabxience-enters-into-an-agreement-with-astrazeneca-to-produce-covid-19-vaccine/" TargetMode="External"/><Relationship Id="rId441" Type="http://schemas.openxmlformats.org/officeDocument/2006/relationships/hyperlink" Target="https://eurasianet.org/uzbekistan-embarks-on-mass-vaccination-but-where-will-doses-come-from" TargetMode="External"/><Relationship Id="rId539" Type="http://schemas.openxmlformats.org/officeDocument/2006/relationships/hyperlink" Target="https://www.rentschler-biopharma.com/news/press-releases-and-announcements/detail/view/joining-forces-against-sars-cov-2/" TargetMode="External"/><Relationship Id="rId746" Type="http://schemas.openxmlformats.org/officeDocument/2006/relationships/hyperlink" Target="https://www.thejakartapost.com/news/2020/10/20/bio-farma-to-produce-more-than-16-million-doses-of-covid-19-vaccine-per-month.html" TargetMode="External"/><Relationship Id="rId178" Type="http://schemas.openxmlformats.org/officeDocument/2006/relationships/hyperlink" Target="https://www.mabxience.com/mabxience-enters-into-an-agreement-with-astrazeneca-to-produce-covid-19-vaccine/" TargetMode="External"/><Relationship Id="rId301" Type="http://schemas.openxmlformats.org/officeDocument/2006/relationships/hyperlink" Target="https://www.insudpharma.com/spanish-group-insud-pharma-signs-agreement-astrazeneca-manufacture-covid-19-vaccine-candidate" TargetMode="External"/><Relationship Id="rId82" Type="http://schemas.openxmlformats.org/officeDocument/2006/relationships/hyperlink" Target="https://www.reuters.com/article/health-coronavirus-swiss/lonza-gets-swiss-ok-to-start-moderna-vaccine-production-paper-idUSKBN29808X" TargetMode="External"/><Relationship Id="rId385" Type="http://schemas.openxmlformats.org/officeDocument/2006/relationships/hyperlink" Target="https://www.reuters.com/article/us-health-coronavirus-curevac-bayer-idUSKBN2A11VX" TargetMode="External"/><Relationship Id="rId592" Type="http://schemas.openxmlformats.org/officeDocument/2006/relationships/hyperlink" Target="https://english.kyodonews.net/news/2021/03/8078589912f6-japanese-drugmaker-starts-astrazeneca-vaccine-production-in-japan.html" TargetMode="External"/><Relationship Id="rId606" Type="http://schemas.openxmlformats.org/officeDocument/2006/relationships/hyperlink" Target="https://www.marketscreener.com/quote/stock/LONZA-GROUP-AG-2956013/news/Lonza-plant-in-Switzerland-starts-making-ingredients-for-Moderna-COVID-shot-32170547/" TargetMode="External"/><Relationship Id="rId245" Type="http://schemas.openxmlformats.org/officeDocument/2006/relationships/hyperlink" Target="https://www.reuters.com/article/us-health-coronavirus-argentina-vaccine/argentina-mexico-to-produce-astrazeneca-covid-19-vaccine-idUSKCN25903P" TargetMode="External"/><Relationship Id="rId452" Type="http://schemas.openxmlformats.org/officeDocument/2006/relationships/hyperlink" Target="https://www.reuters.com/article/health-coronavirus-india-vaccine/bharat-biotech-says-approved-covid-shot-trials-honest-idUSKBN2991IT" TargetMode="External"/><Relationship Id="rId105" Type="http://schemas.openxmlformats.org/officeDocument/2006/relationships/hyperlink" Target="https://apnews.com/article/virus-outbreak-health-clinical-trials-africa-south-africa-88e7811fd1efe040880fa3a1ad809c88" TargetMode="External"/><Relationship Id="rId312" Type="http://schemas.openxmlformats.org/officeDocument/2006/relationships/hyperlink" Target="https://www.sanofi.com/en/media-room/press-releases/2021/2021-02-22-11-40-00-2179318" TargetMode="External"/><Relationship Id="rId757" Type="http://schemas.openxmlformats.org/officeDocument/2006/relationships/hyperlink" Target="https://www.thejakartapost.com/news/2020/10/20/bio-farma-to-produce-more-than-16-million-doses-of-covid-19-vaccine-per-month.html" TargetMode="External"/><Relationship Id="rId93" Type="http://schemas.openxmlformats.org/officeDocument/2006/relationships/hyperlink" Target="https://www.dailycamera.com/2020/12/01/boulders-cordenpharma-begins-shipping-lipids-for-moderna-vaccine/" TargetMode="External"/><Relationship Id="rId189" Type="http://schemas.openxmlformats.org/officeDocument/2006/relationships/hyperlink" Target="https://www.takeda.com/newsroom/newsreleases/2020/novavax-and-takeda-announce-collaboration-for-novavax-covid-19-vaccine-candidate-in-japan/" TargetMode="External"/><Relationship Id="rId396" Type="http://schemas.openxmlformats.org/officeDocument/2006/relationships/hyperlink" Target="https://www.novartis.com/news/media-releases/novartis-signs-initial-agreement-curevac-manufacture-covid-19-vaccine-candidate" TargetMode="External"/><Relationship Id="rId617" Type="http://schemas.openxmlformats.org/officeDocument/2006/relationships/hyperlink" Target="https://www.bbc.co.uk/news/uk-england-tees-56570168" TargetMode="External"/><Relationship Id="rId256" Type="http://schemas.openxmlformats.org/officeDocument/2006/relationships/hyperlink" Target="https://www.fujifilm.com/news/n200817_01.html" TargetMode="External"/><Relationship Id="rId463" Type="http://schemas.openxmlformats.org/officeDocument/2006/relationships/hyperlink" Target="https://valneva.com/research-development/covid-19-vla2001/" TargetMode="External"/><Relationship Id="rId670" Type="http://schemas.openxmlformats.org/officeDocument/2006/relationships/hyperlink" Target="https://www.thehindu.com/business/Industry/bharat-biotech-ramps-up-covaxin-production-capacity-to-700-mn-doses-per-annum/article34367039.ece" TargetMode="External"/><Relationship Id="rId116" Type="http://schemas.openxmlformats.org/officeDocument/2006/relationships/hyperlink" Target="https://www.reuters.com/article/us-health-coronavirus-curevac-bayer-idUSKBN2A11VX" TargetMode="External"/><Relationship Id="rId323" Type="http://schemas.openxmlformats.org/officeDocument/2006/relationships/hyperlink" Target="https://rdif.ru/Eng_fullNews/5326/" TargetMode="External"/><Relationship Id="rId530" Type="http://schemas.openxmlformats.org/officeDocument/2006/relationships/hyperlink" Target="https://www.ofimagazine.com/news/croda-signs-five-year-deal-with-pfizer-to-supply-high-purity-lipids-used-in-covid-19-vaccine" TargetMode="External"/><Relationship Id="rId768" Type="http://schemas.openxmlformats.org/officeDocument/2006/relationships/hyperlink" Target="https://www.businesswire.com/news/home/20210401005993/en/Sinovac%C2%A0Announced-Buildup-of-Two-Billion-Annual-Capacity-of-Its-COVID-19-Vaccine" TargetMode="External"/><Relationship Id="rId20" Type="http://schemas.openxmlformats.org/officeDocument/2006/relationships/hyperlink" Target="https://www.reuters.com/article/health-coronavirus-astrazeneca-kangtai-b/astrazeneca-in-deal-with-kangtai-bio-to-supply-potential-covid-19-vaccine-in-china-idINL4N2F82BI" TargetMode="External"/><Relationship Id="rId628" Type="http://schemas.openxmlformats.org/officeDocument/2006/relationships/hyperlink" Target="https://www.csl.com/news/2021/20210324-csl-dispatches-first-australian-made-doses-of-the-astrazeneca-covid-19-vaccine" TargetMode="External"/><Relationship Id="rId267" Type="http://schemas.openxmlformats.org/officeDocument/2006/relationships/hyperlink" Target="https://www.prnewswire.com/news-releases/endo-announces-fill-finish-manufacturing-and-services-agreement-for-novavax-covid-19-vaccine-candidate-301138018.html" TargetMode="External"/><Relationship Id="rId474" Type="http://schemas.openxmlformats.org/officeDocument/2006/relationships/hyperlink" Target="https://www.prnewswire.com/news-releases/biontech-and-fosun-pharma-receive-authorization-for-emergency-use-in-hong-kong-for-covid-19-vaccine-301214218.html" TargetMode="External"/><Relationship Id="rId127" Type="http://schemas.openxmlformats.org/officeDocument/2006/relationships/hyperlink" Target="https://www.sanofi.com/en/media-room/press-releases/2020/2020-10-28-07-00-00" TargetMode="External"/><Relationship Id="rId681" Type="http://schemas.openxmlformats.org/officeDocument/2006/relationships/hyperlink" Target="https://www.fiercepharma.com/pharma/its-covid-19-vaccine-approval-expected-china-fosun-and-biontech-gear-up" TargetMode="External"/><Relationship Id="rId779" Type="http://schemas.openxmlformats.org/officeDocument/2006/relationships/hyperlink" Target="https://www.reuters.com/article/us-health-coronavirus-mexico-vaccine-idUSKCN2AS0P0" TargetMode="External"/><Relationship Id="rId31" Type="http://schemas.openxmlformats.org/officeDocument/2006/relationships/hyperlink" Target="https://uk.finance.yahoo.com/news/halix-b-v-halix-signs-123002186.html?guccounter=1&amp;guce_referrer=aHR0cHM6Ly93d3cuZ29vZ2xlLmNvbS8&amp;guce_referrer_sig=AQAAACga-QA2RV63ZuaywmNla256Da8gtQHSgULwZvp1QiD6ZFLNwrZzcTNdqcmYGBmLVMGn7i2xdD_shkvSIuIjVgwNsgHOQDU1YkXfP-EPw2qi3vPESElr2M1ao9c9arIks9CtWbwFsFvox7lLxHHqPJbfpUOWV6PG6HLKVGfYLWpG" TargetMode="External"/><Relationship Id="rId334" Type="http://schemas.openxmlformats.org/officeDocument/2006/relationships/hyperlink" Target="https://www.curevac.com/en/2020/12/09/curevac-and-fareva-sign-agreement-for-fill-finish-manufacturing-of-curevacs-covid-19-vaccine-candidate-cvncov-joint-press-release/" TargetMode="External"/><Relationship Id="rId541" Type="http://schemas.openxmlformats.org/officeDocument/2006/relationships/hyperlink" Target="http://https/www.rentschler-biopharma.com/news/press-releases-and-announcements/detail/view/joining-forces-against-sars-cov-2/" TargetMode="External"/><Relationship Id="rId639" Type="http://schemas.openxmlformats.org/officeDocument/2006/relationships/hyperlink" Target="https://news.yahoo.com/algeria-start-russias-sputnik-v-222338439.html?guccounter=1&amp;guce_referrer=aHR0cHM6Ly93d3cuZ29vZ2xlLmNvbS8&amp;guce_referrer_sig=AQAAAGJWaN1-CKHB64UOvmO70Sw-F3jctyCrf0cmMhDJ_bCLvp-adxshf5XKe_wVwK6rX46uToPe1Ptc1PP3NEEpEhLRVvGfRuRAnIKOg5w25Umf8zKBIIBFOtc9WqzaXSk00wu020owjnTFJTlsg2JcdFtmj4z82eJMCSsqMEdmLpOY" TargetMode="External"/><Relationship Id="rId180" Type="http://schemas.openxmlformats.org/officeDocument/2006/relationships/hyperlink" Target="https://www.halix.nl/2020/12/08/halix-signs-agreement-astrazeneca-commercial-manufacture-covid-19-vaccine/" TargetMode="External"/><Relationship Id="rId278" Type="http://schemas.openxmlformats.org/officeDocument/2006/relationships/hyperlink" Target="https://investors.emergentbiosolutions.com/news-releases/news-release-details/emergent-biosolutions-signs-five-year-agreement-large-scale-drug" TargetMode="External"/><Relationship Id="rId401" Type="http://schemas.openxmlformats.org/officeDocument/2006/relationships/hyperlink" Target="https://www.novartis.com/news/media-releases/novartis-signs-initial-agreement-curevac-manufacture-covid-19-vaccine-candidate" TargetMode="External"/><Relationship Id="rId485" Type="http://schemas.openxmlformats.org/officeDocument/2006/relationships/hyperlink" Target="https://www.cnbc.com/2021/01/26/sanofi-to-produce-100-million-doses-of-pfizer-biontech-vaccine-ceo-says.html" TargetMode="External"/><Relationship Id="rId692" Type="http://schemas.openxmlformats.org/officeDocument/2006/relationships/hyperlink" Target="https://www.reuters.com/world/middle-east/egypt-produce-russias-sputnik-v-rollout-expected-q3-statement-2021-04-22/" TargetMode="External"/><Relationship Id="rId706" Type="http://schemas.openxmlformats.org/officeDocument/2006/relationships/hyperlink" Target="https://www.pri.org/stories/2021-04-30/south-africa-boosts-africas-covid-19-vaccine-supply-local-manufacturing" TargetMode="External"/><Relationship Id="rId42" Type="http://schemas.openxmlformats.org/officeDocument/2006/relationships/hyperlink" Target="https://www.cincinnati.com/story/news/2020/06/04/covid-19-west-chester-astrazeneca-plant-make-vaccine/3142980001/" TargetMode="External"/><Relationship Id="rId138" Type="http://schemas.openxmlformats.org/officeDocument/2006/relationships/hyperlink" Target="https://www.fujifilm.com/news/n200817_01.html" TargetMode="External"/><Relationship Id="rId345" Type="http://schemas.openxmlformats.org/officeDocument/2006/relationships/hyperlink" Target="https://asia.nikkei.com/Spotlight/Coronavirus/Japan-to-produce-90m-doses-of-AstraZeneca-COVID-19-vaccine" TargetMode="External"/><Relationship Id="rId552" Type="http://schemas.openxmlformats.org/officeDocument/2006/relationships/hyperlink" Target="https://www.novartis.com/news/media-releases/novartis-signs-initial-agreement-provide-manufacturing-capacity-pfizer-biontech-covid-19-vaccine" TargetMode="External"/><Relationship Id="rId191" Type="http://schemas.openxmlformats.org/officeDocument/2006/relationships/hyperlink" Target="https://www.baxter.com/baxter-newsroom/baxter-biopharma-solutions-announces-sterile-manufacturing-agreement-novavax-covid" TargetMode="External"/><Relationship Id="rId205" Type="http://schemas.openxmlformats.org/officeDocument/2006/relationships/hyperlink" Target="https://www.reuters.com/article/health-coronavirus-lonza-moderna/update-1-lonza-awaits-licence-for-swiss-plant-making-moderna-covid-19-vaccine-ingredients-idUKL1N2JP10U" TargetMode="External"/><Relationship Id="rId412" Type="http://schemas.openxmlformats.org/officeDocument/2006/relationships/hyperlink" Target="http://www.koreabiomed.com/news/articleView.html?idxno=10421" TargetMode="External"/><Relationship Id="rId107" Type="http://schemas.openxmlformats.org/officeDocument/2006/relationships/hyperlink" Target="https://www.biospace.com/article/michigan-s-gram-inks-covid-19-vaccine-manufacturing-deal-with-j-and-j/" TargetMode="External"/><Relationship Id="rId289" Type="http://schemas.openxmlformats.org/officeDocument/2006/relationships/hyperlink" Target="https://www.reuters.com/article/us-health-coronavirus-curevac-bayer-idUSKBN2A11VX" TargetMode="External"/><Relationship Id="rId454" Type="http://schemas.openxmlformats.org/officeDocument/2006/relationships/hyperlink" Target="https://investors.modernatx.com/news-releases/news-release-details/baxter-biopharma-solutions-and-moderna-announce-agreement" TargetMode="External"/><Relationship Id="rId496" Type="http://schemas.openxmlformats.org/officeDocument/2006/relationships/hyperlink" Target="https://www.fiercepharma.com/manufacturing/pfizer-to-nearly-halve-covid-19-vaccine-production-timeline-sterile-injectables-vp" TargetMode="External"/><Relationship Id="rId661" Type="http://schemas.openxmlformats.org/officeDocument/2006/relationships/hyperlink" Target="https://mexico-now.com/685000-daily-vaccines-against-covid-19-will-be-packaged-in-mexico/" TargetMode="External"/><Relationship Id="rId717" Type="http://schemas.openxmlformats.org/officeDocument/2006/relationships/hyperlink" Target="https://finance.yahoo.com/news/china-hit-500-mln-dose-103509138.html" TargetMode="External"/><Relationship Id="rId759" Type="http://schemas.openxmlformats.org/officeDocument/2006/relationships/hyperlink" Target="https://www.reuters.com/article/us-health-coronavirus-china-vaccine/chinas-covid-19-vaccine-production-capacity-may-cover-40-of-population-by-mid-2021-disease-control-head-idUSKBN2AX1KS" TargetMode="External"/><Relationship Id="rId11" Type="http://schemas.openxmlformats.org/officeDocument/2006/relationships/hyperlink" Target="https://www.reuters.com/article/us-health-coronavirus-brazil-vaccine/brazil-to-seek-regulatory-approval-for-astrazeneca-vaccine-on-jan-15-idUSKBN2921U1" TargetMode="External"/><Relationship Id="rId53" Type="http://schemas.openxmlformats.org/officeDocument/2006/relationships/hyperlink" Target="https://www.fujifilm.com/news/n200817_01.html" TargetMode="External"/><Relationship Id="rId149" Type="http://schemas.openxmlformats.org/officeDocument/2006/relationships/hyperlink" Target="https://www.reuters.com/article/us-reig-jofre-johnson-johnson-vaccine/spains-reig-jofre-to-manufacture-jjs-covid-19-vaccine-shares-soar-idUSKBN28P0V2" TargetMode="External"/><Relationship Id="rId314" Type="http://schemas.openxmlformats.org/officeDocument/2006/relationships/hyperlink" Target="https://www.sanofi.com/en/media-room/press-releases/2021/2021-02-22-11-40-00-2179318" TargetMode="External"/><Relationship Id="rId356" Type="http://schemas.openxmlformats.org/officeDocument/2006/relationships/hyperlink" Target="https://www.reuters.com/world/india/indias-serum-institute-raise-output-100-mln-astrazeneca-doses-by-july-not-end-2021-04-21/" TargetMode="External"/><Relationship Id="rId398" Type="http://schemas.openxmlformats.org/officeDocument/2006/relationships/hyperlink" Target="https://www.novartis.com/news/media-releases/novartis-signs-initial-agreement-curevac-manufacture-covid-19-vaccine-candidate" TargetMode="External"/><Relationship Id="rId521" Type="http://schemas.openxmlformats.org/officeDocument/2006/relationships/hyperlink" Target="https://blogs.sciencemag.org/pipeline/archives/2021/02/02/myths-of-vaccine-manufacturing" TargetMode="External"/><Relationship Id="rId563" Type="http://schemas.openxmlformats.org/officeDocument/2006/relationships/hyperlink" Target="https://www.biopharminternational.com/view/takeda-and-idt-biologika-to-manufacture-j-j-s-covid-19-vaccine" TargetMode="External"/><Relationship Id="rId619" Type="http://schemas.openxmlformats.org/officeDocument/2006/relationships/hyperlink" Target="https://www.celonic.com/general/celonic-and-curevac-announce-agreement-to-manufacture-over-100-million-doses-of-curevacs-covid-19-vaccine-candidate-cvncov/" TargetMode="External"/><Relationship Id="rId770" Type="http://schemas.openxmlformats.org/officeDocument/2006/relationships/hyperlink" Target="https://www.reuters.com/article/uk-health-coronavirus-egypt-china-idUSKBN2BE26R" TargetMode="External"/><Relationship Id="rId95" Type="http://schemas.openxmlformats.org/officeDocument/2006/relationships/hyperlink" Target="https://www.cordenpharma.com/CordenPharma_and_Moderna_Extend_Lipid_Supply_Agreement_for_Moderna_Vaccine_mRNA-1273_Against_Novel_Coronavirus_SARS-CoV-2" TargetMode="External"/><Relationship Id="rId160" Type="http://schemas.openxmlformats.org/officeDocument/2006/relationships/hyperlink" Target="https://www.business-live.co.uk/manufacturing/uk-factories-making-astrazeneca-vaccine-19708380" TargetMode="External"/><Relationship Id="rId216" Type="http://schemas.openxmlformats.org/officeDocument/2006/relationships/hyperlink" Target="https://www.fiercepharma.com/manufacturing/j-j-touts-covid-vaccine-supply-chain-stability-eyes-plans-for-2022" TargetMode="External"/><Relationship Id="rId423" Type="http://schemas.openxmlformats.org/officeDocument/2006/relationships/hyperlink" Target="http://https/www.prnewswire.com/news-releases/inovio-and-advaccine-announce-exclusive-partnership-to-commercialize-covid-19-dna-vaccine-candidate-ino-4800-in-greater-china-301200000.html" TargetMode="External"/><Relationship Id="rId258" Type="http://schemas.openxmlformats.org/officeDocument/2006/relationships/hyperlink" Target="https://www.takeda.com/newsroom/newsreleases/2020/novavax-and-takeda-announce-collaboration-for-novavax-covid-19-vaccine-candidate-in-japan/" TargetMode="External"/><Relationship Id="rId465" Type="http://schemas.openxmlformats.org/officeDocument/2006/relationships/hyperlink" Target="https://www.biopharmadive.com/news/cansino-rides-coronavirus-vaccine-progress-to-lucrative-shanghai-market-deb/583464/" TargetMode="External"/><Relationship Id="rId630" Type="http://schemas.openxmlformats.org/officeDocument/2006/relationships/hyperlink" Target="https://www.reuters.com/article/us-health-coronavirus-moderna/catalent-to-nearly-double-u-s-production-of-modernas-covid-19-vaccine-wsj-idUSKBN2BT17D" TargetMode="External"/><Relationship Id="rId672" Type="http://schemas.openxmlformats.org/officeDocument/2006/relationships/hyperlink" Target="https://www.thehindu.com/business/Industry/bharat-biotech-ramps-up-covaxin-production-capacity-to-700-mn-doses-per-annum/article34367039.ece" TargetMode="External"/><Relationship Id="rId728" Type="http://schemas.openxmlformats.org/officeDocument/2006/relationships/hyperlink" Target="https://www.reuters.com/article/us-health-coronavirus-vaccine-sinovac/china-approves-sinovac-biotech-covid-19-vaccine-for-general-public-use-idUSKBN2A60AY" TargetMode="External"/><Relationship Id="rId22" Type="http://schemas.openxmlformats.org/officeDocument/2006/relationships/hyperlink" Target="https://www.fiercepharma.com/manufacturing/astrazeneca-taps-jcr-pharmaceuticals-daiichi-sankyo-and-other-local-pharmas-to-supply" TargetMode="External"/><Relationship Id="rId64" Type="http://schemas.openxmlformats.org/officeDocument/2006/relationships/hyperlink" Target="https://www.cbc.ca/news/politics/vaccines-canada-production-trudeau-1.5897343" TargetMode="External"/><Relationship Id="rId118" Type="http://schemas.openxmlformats.org/officeDocument/2006/relationships/hyperlink" Target="https://www.fiercepharma.com/manufacturing/curevac-ties-up-wacker-to-churn-out-more-than-100m-doses-mrna-coronavirus-vaccine" TargetMode="External"/><Relationship Id="rId325" Type="http://schemas.openxmlformats.org/officeDocument/2006/relationships/hyperlink" Target="https://www.bharatbiotech.com/images/press/occugen-bharat-biotech-covaxin-commercialization.pdf" TargetMode="External"/><Relationship Id="rId367" Type="http://schemas.openxmlformats.org/officeDocument/2006/relationships/hyperlink" Target="https://www.fiercepharma.com/manufacturing/astrazeneca-taps-jcr-pharmaceuticals-daiichi-sankyo-and-other-local-pharmas-to-supply" TargetMode="External"/><Relationship Id="rId532" Type="http://schemas.openxmlformats.org/officeDocument/2006/relationships/hyperlink" Target="https://blogs.sciencemag.org/pipeline/archives/2021/02/02/myths-of-vaccine-manufacturing" TargetMode="External"/><Relationship Id="rId574" Type="http://schemas.openxmlformats.org/officeDocument/2006/relationships/hyperlink" Target="https://indianexpress.com/article/india/stelis-biopharma-to-make-200-million-doses-of-sputnik-v-covid-vaccine-india-7235841/" TargetMode="External"/><Relationship Id="rId171" Type="http://schemas.openxmlformats.org/officeDocument/2006/relationships/hyperlink" Target="https://www.csl.com/news/2020/20201108-csl-commences-manufacturing-of-university-of-oxford-astrazeneca-vaccine-candidate" TargetMode="External"/><Relationship Id="rId227" Type="http://schemas.openxmlformats.org/officeDocument/2006/relationships/hyperlink" Target="https://www.reuters.com/article/us-health-coronavirus-curevac-bayer-idUSKBN2A11VX" TargetMode="External"/><Relationship Id="rId269" Type="http://schemas.openxmlformats.org/officeDocument/2006/relationships/hyperlink" Target="https://www.npr.org/sections/health-shots/2020/12/17/947628608/how-will-moderna-meet-the-demand-for-its-covid-19-vaccine" TargetMode="External"/><Relationship Id="rId434" Type="http://schemas.openxmlformats.org/officeDocument/2006/relationships/hyperlink" Target="https://www.medicago.com/en/covid-19-programs/" TargetMode="External"/><Relationship Id="rId476" Type="http://schemas.openxmlformats.org/officeDocument/2006/relationships/hyperlink" Target="https://www.wsj.com/articles/if-one-leading-coronavirus-vaccine-works-thank-this-tiny-firm-in-rural-austria-11604664001" TargetMode="External"/><Relationship Id="rId641" Type="http://schemas.openxmlformats.org/officeDocument/2006/relationships/hyperlink" Target="https://www.reuters.com/article/us-health-coronavirus-pakistan-vaccine/pakistan-to-start-private-imports-of-cansino-covid-19-vaccine-for-sale-idUSKBN2BE0N3" TargetMode="External"/><Relationship Id="rId683" Type="http://schemas.openxmlformats.org/officeDocument/2006/relationships/hyperlink" Target="https://www.sanofi.com/en/media-room/press-releases/2021/2021-04-26-13-00-00-2216648" TargetMode="External"/><Relationship Id="rId739" Type="http://schemas.openxmlformats.org/officeDocument/2006/relationships/hyperlink" Target="http://www.sinovac.com/?optionid=754&amp;auto_id=903" TargetMode="External"/><Relationship Id="rId33" Type="http://schemas.openxmlformats.org/officeDocument/2006/relationships/hyperlink" Target="https://www.novasep.com/home/about-novasep/media-events/press-release/covid-19-vaccine-candidate-novasep-signs-a-master-supply-and-development-agreement-with-astrazeneca.html" TargetMode="External"/><Relationship Id="rId129" Type="http://schemas.openxmlformats.org/officeDocument/2006/relationships/hyperlink" Target="https://www.sanofi.com/en/media-room/press-releases/2020/2020-09-03-07-00-00" TargetMode="External"/><Relationship Id="rId280" Type="http://schemas.openxmlformats.org/officeDocument/2006/relationships/hyperlink" Target="https://www.fiercepharma.com/manufacturing/j-j-touts-covid-vaccine-supply-chain-stability-eyes-plans-for-2022" TargetMode="External"/><Relationship Id="rId336" Type="http://schemas.openxmlformats.org/officeDocument/2006/relationships/hyperlink" Target="https://www.curevac.com/en/2020/11/17/curevac-establishes-european-based-network-to-ramp-up-manufacturing-of-its-covid-19-vaccine-candidate-cvncov/" TargetMode="External"/><Relationship Id="rId501" Type="http://schemas.openxmlformats.org/officeDocument/2006/relationships/hyperlink" Target="https://www.fiercepharma.com/manufacturing/pfizer-to-nearly-halve-covid-19-vaccine-production-timeline-sterile-injectables-vp" TargetMode="External"/><Relationship Id="rId543" Type="http://schemas.openxmlformats.org/officeDocument/2006/relationships/hyperlink" Target="https://www.reuters.com/article/us-health-coronavirus-germany-dermapharm-idUSKBN2A91CK" TargetMode="External"/><Relationship Id="rId75" Type="http://schemas.openxmlformats.org/officeDocument/2006/relationships/hyperlink" Target="https://www.cordenpharma.com/CordenPharma_and_Moderna_Extend_Lipid_Supply_Agreement_for_Moderna_Vaccine_mRNA-1273_Against_Novel_Coronavirus_SARS-CoV-2" TargetMode="External"/><Relationship Id="rId140" Type="http://schemas.openxmlformats.org/officeDocument/2006/relationships/hyperlink" Target="https://www.fiercepharma.com/manufacturing/astrazeneca-taps-jcr-pharmaceuticals-daiichi-sankyo-and-other-local-pharmas-to-supply" TargetMode="External"/><Relationship Id="rId182" Type="http://schemas.openxmlformats.org/officeDocument/2006/relationships/hyperlink" Target="https://www.novasep.com/home/about-novasep/media-events/press-release/coronavirus-novasep-partners-with-astrazeneca-to-produce-covid-19-oxford-vaccine-for-europe.html" TargetMode="External"/><Relationship Id="rId378" Type="http://schemas.openxmlformats.org/officeDocument/2006/relationships/hyperlink" Target="https://www.fiercepharma.com/manufacturing/curevac-ties-up-wacker-to-churn-out-more-than-100m-doses-mrna-coronavirus-vaccine" TargetMode="External"/><Relationship Id="rId403" Type="http://schemas.openxmlformats.org/officeDocument/2006/relationships/hyperlink" Target="https://www.novartis.com/news/media-releases/novartis-signs-initial-agreement-curevac-manufacture-covid-19-vaccine-candidate" TargetMode="External"/><Relationship Id="rId585" Type="http://schemas.openxmlformats.org/officeDocument/2006/relationships/hyperlink" Target="https://www.reuters.com/article/us-health-coronavirus-astrazeneca-japan/astrazeneca-to-ask-japans-jcr-pharmaceutical-to-produce-covid-19-vaccine-nikkei-idUSKBN29W17M" TargetMode="External"/><Relationship Id="rId750" Type="http://schemas.openxmlformats.org/officeDocument/2006/relationships/hyperlink" Target="https://www.thejakartapost.com/news/2020/10/20/bio-farma-to-produce-more-than-16-million-doses-of-covid-19-vaccine-per-month.html" TargetMode="External"/><Relationship Id="rId6" Type="http://schemas.openxmlformats.org/officeDocument/2006/relationships/hyperlink" Target="https://www.koreatimes.co.kr/www/tech/2020/12/693_300153.html" TargetMode="External"/><Relationship Id="rId238" Type="http://schemas.openxmlformats.org/officeDocument/2006/relationships/hyperlink" Target="https://www.medicago.com/en/about-us/" TargetMode="External"/><Relationship Id="rId445" Type="http://schemas.openxmlformats.org/officeDocument/2006/relationships/hyperlink" Target="https://www.jnj.com/innovation/making-johnson-johnson-janssen-covid-19-vaccine" TargetMode="External"/><Relationship Id="rId487" Type="http://schemas.openxmlformats.org/officeDocument/2006/relationships/hyperlink" Target="https://www.cnbc.com/2021/01/26/sanofi-to-produce-100-million-doses-of-pfizer-biontech-vaccine-ceo-says.html" TargetMode="External"/><Relationship Id="rId610" Type="http://schemas.openxmlformats.org/officeDocument/2006/relationships/hyperlink" Target="https://www.npr.org/sections/goatsandsoda/2021/03/18/978065736/indias-role-in-covid-19-vaccine-production-is-getting-even-bigger" TargetMode="External"/><Relationship Id="rId652" Type="http://schemas.openxmlformats.org/officeDocument/2006/relationships/hyperlink" Target="https://www.reuters.com/article/us-health-coronavirus-rovi-moderna/rovi-to-make-active-agents-for-moderna-covid-19-vaccine-idUSKBN2BZ0N9" TargetMode="External"/><Relationship Id="rId694" Type="http://schemas.openxmlformats.org/officeDocument/2006/relationships/hyperlink" Target="https://pulsenews.co.kr/view.php?year=2021&amp;no=366862" TargetMode="External"/><Relationship Id="rId708" Type="http://schemas.openxmlformats.org/officeDocument/2006/relationships/hyperlink" Target="https://www.wsj.com/articles/biontech-to-make-covid-19-vaccines-in-singapore-11620624600" TargetMode="External"/><Relationship Id="rId291" Type="http://schemas.openxmlformats.org/officeDocument/2006/relationships/hyperlink" Target="https://apnews.com/press-release/globenewswire-mobile/743b579f8ce8bf67a95a9f02161a180d" TargetMode="External"/><Relationship Id="rId305" Type="http://schemas.openxmlformats.org/officeDocument/2006/relationships/hyperlink" Target="https://www.mabxience.com/spanish-group-insud-pharma-signs-agreement-with-astrazeneca-to-manufacture-covid-19-vaccine-candidate/" TargetMode="External"/><Relationship Id="rId347" Type="http://schemas.openxmlformats.org/officeDocument/2006/relationships/hyperlink" Target="https://asia.nikkei.com/Spotlight/Coronavirus/Japan-to-produce-90m-doses-of-AstraZeneca-COVID-19-vaccine" TargetMode="External"/><Relationship Id="rId512" Type="http://schemas.openxmlformats.org/officeDocument/2006/relationships/hyperlink" Target="https://www.cnbc.com/2020/09/17/biontech-buys-german-site-from-novartis-to-boost-vaccine-output.html" TargetMode="External"/><Relationship Id="rId44" Type="http://schemas.openxmlformats.org/officeDocument/2006/relationships/hyperlink" Target="https://www.amriglobal.com/blog/news-and-events/news/amri-selected-to-support-astrazeneca-in-delivery-of-covid-19-vaccine/" TargetMode="External"/><Relationship Id="rId86" Type="http://schemas.openxmlformats.org/officeDocument/2006/relationships/hyperlink" Target="https://www.takeda.com/newsroom/newsreleases/2020/takeda-expands-covid-19-vaccine-supply-in-japan-through--partnership-with-moderna-and-government-of-japan/" TargetMode="External"/><Relationship Id="rId151" Type="http://schemas.openxmlformats.org/officeDocument/2006/relationships/hyperlink" Target="https://www.reuters.com/article/us-health-coronavirus-astrazeneca-idt/germanys-idt-to-help-make-astrazenecas-covid-19-vaccine-sources-idUSKBN2AA1ST" TargetMode="External"/><Relationship Id="rId389" Type="http://schemas.openxmlformats.org/officeDocument/2006/relationships/hyperlink" Target="https://www.curevac.com/en/2021/02/03/gsk-and-curevac-to-develop-next-generation-mrna-covid-19-vaccines/" TargetMode="External"/><Relationship Id="rId554" Type="http://schemas.openxmlformats.org/officeDocument/2006/relationships/hyperlink" Target="https://www.reuters.com/article/health-coronavirus-vaccines-baxter-intl/update-1-baxter-to-start-production-in-germany-of-biontech-pfizer-vaccine-by-early-march-idUKL8N2JO32D" TargetMode="External"/><Relationship Id="rId596" Type="http://schemas.openxmlformats.org/officeDocument/2006/relationships/hyperlink" Target="https://english.kyodonews.net/news/2021/03/8078589912f6-japanese-drugmaker-starts-astrazeneca-vaccine-production-in-japan.html" TargetMode="External"/><Relationship Id="rId761" Type="http://schemas.openxmlformats.org/officeDocument/2006/relationships/hyperlink" Target="https://finance.yahoo.com/news/china-hit-500-mln-dose-103509138.html" TargetMode="External"/><Relationship Id="rId193" Type="http://schemas.openxmlformats.org/officeDocument/2006/relationships/hyperlink" Target="https://www.dnb.com/business-directory/company-profiles.novavax_cz_as.2858c95453603e99d7c113818c6ac0eb.html" TargetMode="External"/><Relationship Id="rId207" Type="http://schemas.openxmlformats.org/officeDocument/2006/relationships/hyperlink" Target="https://www.catalent.com/catalent-news/moderna-and-catalent-announce-collaboration-for-fill-finish-manufacturing-of-modernas-covid-19-vaccine-candidate/" TargetMode="External"/><Relationship Id="rId249" Type="http://schemas.openxmlformats.org/officeDocument/2006/relationships/hyperlink" Target="https://www.catalent.com/catalent-news/catalent-signs-agreement-with-astrazeneca-to-expand-manufacturing-support-for-covid-19-vaccine-azd1222/" TargetMode="External"/><Relationship Id="rId414" Type="http://schemas.openxmlformats.org/officeDocument/2006/relationships/hyperlink" Target="https://portal.fiocruz.br/en/news/fiocruz-submits-final-application-covid-19-vaccine-registration" TargetMode="External"/><Relationship Id="rId456" Type="http://schemas.openxmlformats.org/officeDocument/2006/relationships/hyperlink" Target="https://investors.modernatx.com/news-releases/news-release-details/baxter-biopharma-solutions-and-moderna-announce-agreement" TargetMode="External"/><Relationship Id="rId498" Type="http://schemas.openxmlformats.org/officeDocument/2006/relationships/hyperlink" Target="https://www.fiercepharma.com/manufacturing/pfizer-to-nearly-halve-covid-19-vaccine-production-timeline-sterile-injectables-vp" TargetMode="External"/><Relationship Id="rId621" Type="http://schemas.openxmlformats.org/officeDocument/2006/relationships/hyperlink" Target="https://www.reuters.com/article/us-health-coronavirus-brazil-astrazeneca/brazil-eyes-july-for-full-local-production-of-astrazeneca-vaccine-idUSKBN2B72IU" TargetMode="External"/><Relationship Id="rId663" Type="http://schemas.openxmlformats.org/officeDocument/2006/relationships/hyperlink" Target="https://mexico-now.com/685000-daily-vaccines-against-covid-19-will-be-packaged-in-mexico/" TargetMode="External"/><Relationship Id="rId13" Type="http://schemas.openxmlformats.org/officeDocument/2006/relationships/hyperlink" Target="https://agenciabrasil.ebc.com.br/en/saude/noticia/2020-12/first-doses-astrazeneca-be-available-february" TargetMode="External"/><Relationship Id="rId109" Type="http://schemas.openxmlformats.org/officeDocument/2006/relationships/hyperlink" Target="https://www.usnews.com/news/health-news/articles/2020-11-13/south-korean-company-to-mass-produce-russias-sputnik-v-coronavirus-vaccine" TargetMode="External"/><Relationship Id="rId260" Type="http://schemas.openxmlformats.org/officeDocument/2006/relationships/hyperlink" Target="https://www.fiercepharma.com/manufacturing/novavax-taps-baxter-for-commercial-production-as-covid-19-vaccine-nears-finish-line" TargetMode="External"/><Relationship Id="rId316" Type="http://schemas.openxmlformats.org/officeDocument/2006/relationships/hyperlink" Target="https://www.sanofi.com/en/media-room/press-releases/2021/2021-02-22-11-40-00-2179318" TargetMode="External"/><Relationship Id="rId523" Type="http://schemas.openxmlformats.org/officeDocument/2006/relationships/hyperlink" Target="https://blogs.sciencemag.org/pipeline/archives/2021/02/02/myths-of-vaccine-manufacturing" TargetMode="External"/><Relationship Id="rId719" Type="http://schemas.openxmlformats.org/officeDocument/2006/relationships/hyperlink" Target="https://www.reuters.com/article/us-health-coronavirus-indonesia/indonesia-approves-chinas-sinovac-vaccine-as-infections-surge-idUSKBN29G0RP" TargetMode="External"/><Relationship Id="rId55" Type="http://schemas.openxmlformats.org/officeDocument/2006/relationships/hyperlink" Target="https://www.fiercepharma.com/manufacturing/astrazeneca-taps-jcr-pharmaceuticals-daiichi-sankyo-and-other-local-pharmas-to-supply" TargetMode="External"/><Relationship Id="rId97" Type="http://schemas.openxmlformats.org/officeDocument/2006/relationships/hyperlink" Target="https://investors.emergentbiosolutions.com/news-releases/news-release-details/emergent-biosolutions-signs-five-year-agreement-large-scale-drug" TargetMode="External"/><Relationship Id="rId120" Type="http://schemas.openxmlformats.org/officeDocument/2006/relationships/hyperlink" Target="https://www.reuters.com/article/us-health-coronavirus-curevac-bayer-idUSKBN2A11VX" TargetMode="External"/><Relationship Id="rId358" Type="http://schemas.openxmlformats.org/officeDocument/2006/relationships/hyperlink" Target="https://www.npr.org/sections/goatsandsoda/2021/03/18/978065736/indias-role-in-covid-19-vaccine-production-is-getting-even-bigger" TargetMode="External"/><Relationship Id="rId565" Type="http://schemas.openxmlformats.org/officeDocument/2006/relationships/hyperlink" Target="https://idt-biologika.com/idt-biologika-and-takeda-support-production-of-the-johnson-und-johnson-single-shot-covid-19-vaccine" TargetMode="External"/><Relationship Id="rId730" Type="http://schemas.openxmlformats.org/officeDocument/2006/relationships/hyperlink" Target="https://www.reuters.com/article/us-health-coronavirus-vaccine-sinovac/china-approves-sinovac-biotech-covid-19-vaccine-for-general-public-use-idUSKBN2A60AY" TargetMode="External"/><Relationship Id="rId772" Type="http://schemas.openxmlformats.org/officeDocument/2006/relationships/hyperlink" Target="https://www.malaymail.com/news/malaysia/2021/01/26/health-ministry-malaysia-secures-18.4-million-doses-of-russian-chinese-covi/1944232" TargetMode="External"/><Relationship Id="rId162" Type="http://schemas.openxmlformats.org/officeDocument/2006/relationships/hyperlink" Target="https://www.business-live.co.uk/manufacturing/uk-factories-making-astrazeneca-vaccine-19708380" TargetMode="External"/><Relationship Id="rId218" Type="http://schemas.openxmlformats.org/officeDocument/2006/relationships/hyperlink" Target="https://www.fiercepharma.com/manufacturing/j-j-touts-covid-vaccine-supply-chain-stability-eyes-plans-for-2022" TargetMode="External"/><Relationship Id="rId425" Type="http://schemas.openxmlformats.org/officeDocument/2006/relationships/hyperlink" Target="http://ir.inovio.com/news-releases/news-releases-details/2020/INOVIO-Expands-Manufacturing-of-COVID-19-DNA-Vaccine-INO-4800-With-New-Funding-from-CEPI/default.aspx" TargetMode="External"/><Relationship Id="rId467" Type="http://schemas.openxmlformats.org/officeDocument/2006/relationships/hyperlink" Target="https://www.reuters.com/article/us-health-coronavirus-vaccine-fosunpharm/chinas-fosun-plans-plant-to-make-biontechs-covid-19-vaccine-caixin-idUSKBN2940XE" TargetMode="External"/><Relationship Id="rId632" Type="http://schemas.openxmlformats.org/officeDocument/2006/relationships/hyperlink" Target="https://www.explica.co/reig-jofre-summons-his-shareholders-on-april-29-to-approve-his-flexible-dividend.html" TargetMode="External"/><Relationship Id="rId271" Type="http://schemas.openxmlformats.org/officeDocument/2006/relationships/hyperlink" Target="https://www.npr.org/sections/health-shots/2020/12/17/947628608/how-will-moderna-meet-the-demand-for-its-covid-19-vaccine" TargetMode="External"/><Relationship Id="rId674" Type="http://schemas.openxmlformats.org/officeDocument/2006/relationships/hyperlink" Target="https://www.thehindu.com/business/Industry/bharat-biotech-ramps-up-covaxin-production-capacity-to-700-mn-doses-per-annum/article34367039.ece" TargetMode="External"/><Relationship Id="rId24" Type="http://schemas.openxmlformats.org/officeDocument/2006/relationships/hyperlink" Target="https://www.csl.com/news/2020/20200907-csl-to-manufacture-and-supply-uq-and-ou-vaccine-candidates-for-australia" TargetMode="External"/><Relationship Id="rId66" Type="http://schemas.openxmlformats.org/officeDocument/2006/relationships/hyperlink" Target="https://ir.novavax.com/news-releases/news-release-details/novavax-announces-covid-19-vaccine-manufacturing-agreement-serum" TargetMode="External"/><Relationship Id="rId131" Type="http://schemas.openxmlformats.org/officeDocument/2006/relationships/hyperlink" Target="https://www.medicago.com/en/covid-19-programs/" TargetMode="External"/><Relationship Id="rId327" Type="http://schemas.openxmlformats.org/officeDocument/2006/relationships/hyperlink" Target="https://ir.ocugen.com/news-releases/news-release-details/ocugen-and-bharat-biotech-announce-execution-definitive" TargetMode="External"/><Relationship Id="rId369" Type="http://schemas.openxmlformats.org/officeDocument/2006/relationships/hyperlink" Target="https://www.washingtonpost.com/health/2021/03/02/merck-johnson-and-johnson-covid-vaccine-partnership/" TargetMode="External"/><Relationship Id="rId534" Type="http://schemas.openxmlformats.org/officeDocument/2006/relationships/hyperlink" Target="https://www.fiercepharma.com/special-reports/vaccine-supply-chains-holding-line-against-covid-19" TargetMode="External"/><Relationship Id="rId576" Type="http://schemas.openxmlformats.org/officeDocument/2006/relationships/hyperlink" Target="https://www.catalent.com/catalent-news/catalent-expands-partnership-with-johnson-johnson-to-significantly-increase-capacity-for-sterile-manufacturing-and-packaging-of-covid-19-vaccine-in-italy/" TargetMode="External"/><Relationship Id="rId741" Type="http://schemas.openxmlformats.org/officeDocument/2006/relationships/hyperlink" Target="http://www.sinovac.com/?optionid=754&amp;auto_id=916" TargetMode="External"/><Relationship Id="rId173" Type="http://schemas.openxmlformats.org/officeDocument/2006/relationships/hyperlink" Target="https://www.kmbiologics.com/en/about_us/locations.html" TargetMode="External"/><Relationship Id="rId229" Type="http://schemas.openxmlformats.org/officeDocument/2006/relationships/hyperlink" Target="https://apnews.com/press-release/globenewswire-mobile/743b579f8ce8bf67a95a9f02161a180d" TargetMode="External"/><Relationship Id="rId380" Type="http://schemas.openxmlformats.org/officeDocument/2006/relationships/hyperlink" Target="https://www.fiercepharma.com/manufacturing/curevac-ties-up-wacker-to-churn-out-more-than-100m-doses-mrna-coronavirus-vaccine" TargetMode="External"/><Relationship Id="rId436" Type="http://schemas.openxmlformats.org/officeDocument/2006/relationships/hyperlink" Target="https://www.medicago.com/en/covid-19-programs/" TargetMode="External"/><Relationship Id="rId601" Type="http://schemas.openxmlformats.org/officeDocument/2006/relationships/hyperlink" Target="https://www.marketscreener.com/quote/stock/LONZA-GROUP-AG-2956013/news/Lonza-plant-in-Switzerland-starts-making-ingredients-for-Moderna-COVID-shot-32170547/" TargetMode="External"/><Relationship Id="rId643" Type="http://schemas.openxmlformats.org/officeDocument/2006/relationships/hyperlink" Target="http://sputniknews.cn/society/202103231033321314/" TargetMode="External"/><Relationship Id="rId240" Type="http://schemas.openxmlformats.org/officeDocument/2006/relationships/hyperlink" Target="https://www.bioworld.com/articles/496620-astrazeneca-partners-with-kangtai-bio-to-bring-covid-19-vaccine-to-china" TargetMode="External"/><Relationship Id="rId478" Type="http://schemas.openxmlformats.org/officeDocument/2006/relationships/hyperlink" Target="https://www.wsj.com/articles/if-one-leading-coronavirus-vaccine-works-thank-this-tiny-firm-in-rural-austria-11604664001" TargetMode="External"/><Relationship Id="rId685" Type="http://schemas.openxmlformats.org/officeDocument/2006/relationships/hyperlink" Target="https://www.sanofi.com/en/media-room/press-releases/2021/2021-04-26-13-00-00-2216648" TargetMode="External"/><Relationship Id="rId35" Type="http://schemas.openxmlformats.org/officeDocument/2006/relationships/hyperlink" Target="https://www.wsj.com/articles/astrazenecas-covid-19-vaccine-shortfall-threatens-eu-plans-to-boost-inoculations-11611423256" TargetMode="External"/><Relationship Id="rId77" Type="http://schemas.openxmlformats.org/officeDocument/2006/relationships/hyperlink" Target="https://www.npr.org/sections/health-shots/2020/12/17/947628608/how-will-moderna-meet-the-demand-for-its-covid-19-vaccine" TargetMode="External"/><Relationship Id="rId100" Type="http://schemas.openxmlformats.org/officeDocument/2006/relationships/hyperlink" Target="https://www.jnj.com/johnson-johnson-announces-collaboration-to-expand-manufacturing-capabilities-for-its-covid-19-vaccine-candidate-in-support-of-the-companys-goal-to-supply-more-than-one-billion-vaccine-doses-globally" TargetMode="External"/><Relationship Id="rId282" Type="http://schemas.openxmlformats.org/officeDocument/2006/relationships/hyperlink" Target="https://vibalogics.com/vibalogics-announces-collaboration-with-janssens-to-provide-additional-clinical-trial-material-for-covid-19-vaccine-candidate/" TargetMode="External"/><Relationship Id="rId338" Type="http://schemas.openxmlformats.org/officeDocument/2006/relationships/hyperlink" Target="https://www.curevac.com/en/2020/11/17/curevac-establishes-european-based-network-to-ramp-up-manufacturing-of-its-covid-19-vaccine-candidate-cvncov/" TargetMode="External"/><Relationship Id="rId503" Type="http://schemas.openxmlformats.org/officeDocument/2006/relationships/hyperlink" Target="https://www.fiercepharma.com/manufacturing/pfizer-to-nearly-halve-covid-19-vaccine-production-timeline-sterile-injectables-vp" TargetMode="External"/><Relationship Id="rId545" Type="http://schemas.openxmlformats.org/officeDocument/2006/relationships/hyperlink" Target="https://www.reuters.com/article/us-health-coronavirus-germany-dermapharm-idUSKBN2A91CK" TargetMode="External"/><Relationship Id="rId587" Type="http://schemas.openxmlformats.org/officeDocument/2006/relationships/hyperlink" Target="https://www.reuters.com/article/us-health-coronavirus-astrazeneca-japan/astrazeneca-to-ask-japans-jcr-pharmaceutical-to-produce-covid-19-vaccine-nikkei-idUSKBN29W17M" TargetMode="External"/><Relationship Id="rId710" Type="http://schemas.openxmlformats.org/officeDocument/2006/relationships/hyperlink" Target="https://www.wsj.com/articles/biontech-to-make-covid-19-vaccines-in-singapore-11620624600" TargetMode="External"/><Relationship Id="rId752" Type="http://schemas.openxmlformats.org/officeDocument/2006/relationships/hyperlink" Target="https://agenciabrasil.ebc.com.br/en/saude/noticia/2021-03/butantan-receives-supplies-another-14-mi-vaccine-doses" TargetMode="External"/><Relationship Id="rId8" Type="http://schemas.openxmlformats.org/officeDocument/2006/relationships/hyperlink" Target="https://www.theguardian.com/business/2020/sep/01/astrazeneca-covid-19-vaccine-trials-oxford-biomedica-coronavirus" TargetMode="External"/><Relationship Id="rId142" Type="http://schemas.openxmlformats.org/officeDocument/2006/relationships/hyperlink" Target="https://www.fiercepharma.com/manufacturing/astrazeneca-taps-jcr-pharmaceuticals-daiichi-sankyo-and-other-local-pharmas-to-supply" TargetMode="External"/><Relationship Id="rId184" Type="http://schemas.openxmlformats.org/officeDocument/2006/relationships/hyperlink" Target="http://r-pharm.com/en/production" TargetMode="External"/><Relationship Id="rId391" Type="http://schemas.openxmlformats.org/officeDocument/2006/relationships/hyperlink" Target="https://www.curevac.com/en/2021/02/03/gsk-and-curevac-to-develop-next-generation-mrna-covid-19-vaccines/" TargetMode="External"/><Relationship Id="rId405" Type="http://schemas.openxmlformats.org/officeDocument/2006/relationships/hyperlink" Target="https://www.novartis.com/news/media-releases/novartis-signs-initial-agreement-curevac-manufacture-covid-19-vaccine-candidate" TargetMode="External"/><Relationship Id="rId447" Type="http://schemas.openxmlformats.org/officeDocument/2006/relationships/hyperlink" Target="https://www.jnj.com/innovation/the-5-stages-of-covid-19-vaccine-development-what-you-need-to-know-about-how-a-clinical-trial-works" TargetMode="External"/><Relationship Id="rId612" Type="http://schemas.openxmlformats.org/officeDocument/2006/relationships/hyperlink" Target="https://www.usnews.com/news/world/articles/2021-03-26/volunteers-break-rank-to-raise-doubts-in-trial-of-russias-second-covid-19-vaccine" TargetMode="External"/><Relationship Id="rId251" Type="http://schemas.openxmlformats.org/officeDocument/2006/relationships/hyperlink" Target="https://www.amriglobal.com/blog/news-and-events/news/amri-selected-to-support-astrazeneca-in-delivery-of-covid-19-vaccine/" TargetMode="External"/><Relationship Id="rId489" Type="http://schemas.openxmlformats.org/officeDocument/2006/relationships/hyperlink" Target="https://www.cnbc.com/2021/01/26/sanofi-to-produce-100-million-doses-of-pfizer-biontech-vaccine-ceo-says.html" TargetMode="External"/><Relationship Id="rId654" Type="http://schemas.openxmlformats.org/officeDocument/2006/relationships/hyperlink" Target="https://www.jublhs.com/media/press-release" TargetMode="External"/><Relationship Id="rId696" Type="http://schemas.openxmlformats.org/officeDocument/2006/relationships/hyperlink" Target="https://pulsenews.co.kr/view.php?year=2021&amp;no=366862" TargetMode="External"/><Relationship Id="rId46" Type="http://schemas.openxmlformats.org/officeDocument/2006/relationships/hyperlink" Target="https://www.insider.com/novavax-aims-for-2-billion-covid-19-vaccine-doses-with-expanded-serum-institute-deal-2020-9" TargetMode="External"/><Relationship Id="rId293" Type="http://schemas.openxmlformats.org/officeDocument/2006/relationships/hyperlink" Target="https://www.recipharm.com/press/recipharm-signs-agreement-arcturus-therapeutics-support-manufacture-lunar%C2%AE-cov19-arct-021" TargetMode="External"/><Relationship Id="rId307" Type="http://schemas.openxmlformats.org/officeDocument/2006/relationships/hyperlink" Target="https://www.reuters.com/article/health-coronavirus-thailand/update-1-thailand-on-track-to-distribute-locally-made-covid-19-vaccines-in-june-idUSL1N2K40FF" TargetMode="External"/><Relationship Id="rId349" Type="http://schemas.openxmlformats.org/officeDocument/2006/relationships/hyperlink" Target="https://www.daiichisankyo.com/files/news/pressrelease/pdf/202102/20210205_E.pdf" TargetMode="External"/><Relationship Id="rId514" Type="http://schemas.openxmlformats.org/officeDocument/2006/relationships/hyperlink" Target="https://www.cnbc.com/2020/09/17/biontech-buys-german-site-from-novartis-to-boost-vaccine-output.html" TargetMode="External"/><Relationship Id="rId556" Type="http://schemas.openxmlformats.org/officeDocument/2006/relationships/hyperlink" Target="https://www.reuters.com/article/health-coronavirus-vaccines-baxter-intl/update-1-baxter-to-start-production-in-germany-of-biontech-pfizer-vaccine-by-early-march-idUKL8N2JO32D" TargetMode="External"/><Relationship Id="rId721" Type="http://schemas.openxmlformats.org/officeDocument/2006/relationships/hyperlink" Target="https://news.cgtn.com/news/2020-12-16/Chinese-firm-Sinovac-sends-second-COVID-19-vaccine-batch-to-Brazil-WgbtSOc3Ty/index.html" TargetMode="External"/><Relationship Id="rId763" Type="http://schemas.openxmlformats.org/officeDocument/2006/relationships/hyperlink" Target="https://www.reuters.com/article/us-health-coronavirus-vaccine-sinopharm/100-million-doses-of-china-sinopharms-covid-19-vaccines-supplied-globally-idUSKBN2BI27Z" TargetMode="External"/><Relationship Id="rId88" Type="http://schemas.openxmlformats.org/officeDocument/2006/relationships/hyperlink" Target="https://cen.acs.org/business/outsourcing/Pfizer-Moderna-ready-vaccine-manufacturing/98/i46" TargetMode="External"/><Relationship Id="rId111" Type="http://schemas.openxmlformats.org/officeDocument/2006/relationships/hyperlink" Target="https://news.trust.org/item/20210202203204-bcujk/" TargetMode="External"/><Relationship Id="rId153" Type="http://schemas.openxmlformats.org/officeDocument/2006/relationships/hyperlink" Target="https://www.business-live.co.uk/manufacturing/uk-factories-making-astrazeneca-vaccine-19708380" TargetMode="External"/><Relationship Id="rId195" Type="http://schemas.openxmlformats.org/officeDocument/2006/relationships/hyperlink" Target="http://www.agcbio.com/resource-center/news/agc-biologics-expands-partnership-with-novavax" TargetMode="External"/><Relationship Id="rId209" Type="http://schemas.openxmlformats.org/officeDocument/2006/relationships/hyperlink" Target="https://www.recipharm.com/press/recipharm-announces-signature-letter-intent-aseptic-fill-finish-manufacturing-moderna&#8217;s-covid" TargetMode="External"/><Relationship Id="rId360" Type="http://schemas.openxmlformats.org/officeDocument/2006/relationships/hyperlink" Target="https://www.bbc.com/news/health-55274833" TargetMode="External"/><Relationship Id="rId416" Type="http://schemas.openxmlformats.org/officeDocument/2006/relationships/hyperlink" Target="https://bioprocessintl.com/bioprocess-insider/oxford-vaccine-fill-finish-site-threatened-by-severe-floods/" TargetMode="External"/><Relationship Id="rId598" Type="http://schemas.openxmlformats.org/officeDocument/2006/relationships/hyperlink" Target="https://www.marketscreener.com/quote/stock/LONZA-GROUP-AG-2956013/news/Lonza-plant-in-Switzerland-starts-making-ingredients-for-Moderna-COVID-shot-32170547/" TargetMode="External"/><Relationship Id="rId220" Type="http://schemas.openxmlformats.org/officeDocument/2006/relationships/hyperlink" Target="https://vibalogics.com/vibalogics-announces-collaboration-with-janssens-to-provide-additional-clinical-trial-material-for-covid-19-vaccine-candidate/" TargetMode="External"/><Relationship Id="rId458" Type="http://schemas.openxmlformats.org/officeDocument/2006/relationships/hyperlink" Target="https://www.politico.eu/article/after-failing-to-deliver-astrazeneca-rethinks-eu-coronavirus-vaccine-supply-chain/" TargetMode="External"/><Relationship Id="rId623" Type="http://schemas.openxmlformats.org/officeDocument/2006/relationships/hyperlink" Target="https://www.usnews.com/news/world/articles/2021-03-15/brazil-eyes-july-for-full-local-production-of-astrazeneca-vaccine" TargetMode="External"/><Relationship Id="rId665" Type="http://schemas.openxmlformats.org/officeDocument/2006/relationships/hyperlink" Target="https://mexico-now.com/685000-daily-vaccines-against-covid-19-will-be-packaged-in-mexico/" TargetMode="External"/><Relationship Id="rId15" Type="http://schemas.openxmlformats.org/officeDocument/2006/relationships/hyperlink" Target="https://www.reuters.com/article/us-health-coronavirus-brazil-vaccine/brazil-to-start-production-of-astrazeneca-vaccine-by-january-says-biomedical-center-idUSKBN283231" TargetMode="External"/><Relationship Id="rId57" Type="http://schemas.openxmlformats.org/officeDocument/2006/relationships/hyperlink" Target="https://news.yahoo.com/baxter-bax-inks-sterile-manufacturing-140902096.html" TargetMode="External"/><Relationship Id="rId262" Type="http://schemas.openxmlformats.org/officeDocument/2006/relationships/hyperlink" Target="https://ir.novavax.com/news-releases/news-release-details/novavax-announces-covid-19-vaccine-manufacturing-agreement-serum" TargetMode="External"/><Relationship Id="rId318" Type="http://schemas.openxmlformats.org/officeDocument/2006/relationships/hyperlink" Target="https://www.sanofi.com/en/media-room/press-releases/2021/2021-02-22-11-40-00-2179318" TargetMode="External"/><Relationship Id="rId525" Type="http://schemas.openxmlformats.org/officeDocument/2006/relationships/hyperlink" Target="https://www.business-live.co.uk/manufacturing/croda-covid-vaccine-pfizer-coronavirus-19255856" TargetMode="External"/><Relationship Id="rId567" Type="http://schemas.openxmlformats.org/officeDocument/2006/relationships/hyperlink" Target="https://lenta.inform.kz/en/karaganda-pharmaceutical-complex-produces-sputnik-v-vaccines-in-pilot-batch_a3756714" TargetMode="External"/><Relationship Id="rId732" Type="http://schemas.openxmlformats.org/officeDocument/2006/relationships/hyperlink" Target="http://www.sinopharm.com/1156.html" TargetMode="External"/><Relationship Id="rId99" Type="http://schemas.openxmlformats.org/officeDocument/2006/relationships/hyperlink" Target="https://investors.emergentbiosolutions.com/news-releases/news-release-details/emergent-biosolutions-signs-five-year-agreement-large-scale-drug" TargetMode="External"/><Relationship Id="rId122" Type="http://schemas.openxmlformats.org/officeDocument/2006/relationships/hyperlink" Target="https://www.cnbc.com/2020/11/27/singapore-arcturus-coronavirus-vaccine-candidate-on-track-for-2021-delivery.html" TargetMode="External"/><Relationship Id="rId164" Type="http://schemas.openxmlformats.org/officeDocument/2006/relationships/hyperlink" Target="https://www.business-live.co.uk/manufacturing/uk-factories-making-astrazeneca-vaccine-19708380" TargetMode="External"/><Relationship Id="rId371" Type="http://schemas.openxmlformats.org/officeDocument/2006/relationships/hyperlink" Target="https://www.washingtonpost.com/health/2021/03/02/merck-johnson-and-johnson-covid-vaccine-partnership/" TargetMode="External"/><Relationship Id="rId774" Type="http://schemas.openxmlformats.org/officeDocument/2006/relationships/hyperlink" Target="https://www.egypttoday.com/Article/1/95296/Chinese-COVID-19-vaccine-effective-Egypt%E2%80%99s-MoH" TargetMode="External"/><Relationship Id="rId427" Type="http://schemas.openxmlformats.org/officeDocument/2006/relationships/hyperlink" Target="https://www.drugdeliverybusiness.com/thermo-fisher-to-manufacture-inovio-covid-19-vaccine-candidate/" TargetMode="External"/><Relationship Id="rId469" Type="http://schemas.openxmlformats.org/officeDocument/2006/relationships/hyperlink" Target="https://www.fiercepharma.com/pharma/biontech-and-fosun-lock-down-100m-covid-19-vaccine-doses-for-china" TargetMode="External"/><Relationship Id="rId634" Type="http://schemas.openxmlformats.org/officeDocument/2006/relationships/hyperlink" Target="https://www.ndtv.com/india-news/covaxins-production-capacity-150-million-doses-a-year-centre-2386494" TargetMode="External"/><Relationship Id="rId676" Type="http://schemas.openxmlformats.org/officeDocument/2006/relationships/hyperlink" Target="https://www.thehindu.com/business/Industry/bharat-biotech-ramps-up-covaxin-production-capacity-to-700-mn-doses-per-annum/article34367039.ece" TargetMode="External"/><Relationship Id="rId26" Type="http://schemas.openxmlformats.org/officeDocument/2006/relationships/hyperlink" Target="https://www.reuters.com/article/us-health-coronavirus-argentina-vaccine/argentina-mexico-to-produce-astrazeneca-covid-19-vaccine-idUSKCN25903P" TargetMode="External"/><Relationship Id="rId231" Type="http://schemas.openxmlformats.org/officeDocument/2006/relationships/hyperlink" Target="https://www.recipharm.com/press/recipharm-signs-agreement-arcturus-therapeutics-support-manufacture-lunar&#174;-cov19-arct-021" TargetMode="External"/><Relationship Id="rId273" Type="http://schemas.openxmlformats.org/officeDocument/2006/relationships/hyperlink" Target="https://www.reuters.com/article/us-health-coronavirus-moderna-recipharm/swedens-recipharm-to-help-make-modernas-covid-19-vaccine-outside-u-s-idUSKBN2941TJ" TargetMode="External"/><Relationship Id="rId329" Type="http://schemas.openxmlformats.org/officeDocument/2006/relationships/hyperlink" Target="https://ir.ocugen.com/news-releases/news-release-details/ocugen-and-bharat-biotech-announce-execution-definitive" TargetMode="External"/><Relationship Id="rId480" Type="http://schemas.openxmlformats.org/officeDocument/2006/relationships/hyperlink" Target="https://khn.org/news/article/can-pfizer-and-moderna-end-the-pandemic-by-sharing-their-vaccine-designs-its-not-that-simple/" TargetMode="External"/><Relationship Id="rId536" Type="http://schemas.openxmlformats.org/officeDocument/2006/relationships/hyperlink" Target="https://blog.jonasneubert.com/2021/01/10/exploring-the-supply-chain-of-the-pfizer-biontech-and-moderna-covid-19-vaccines/" TargetMode="External"/><Relationship Id="rId701" Type="http://schemas.openxmlformats.org/officeDocument/2006/relationships/hyperlink" Target="https://sputnikvaccine.com/newsroom/pressreleases/rdif-and-shenzhen-yuanxing-gene-tech-agree-to-produce-over-60-million-doses-of-the-sputnik-v-vaccine/" TargetMode="External"/><Relationship Id="rId68" Type="http://schemas.openxmlformats.org/officeDocument/2006/relationships/hyperlink" Target="https://ir.novavax.com/news-releases/news-release-details/novavax-announces-covid-19-vaccine-manufacturing-agreement-serum" TargetMode="External"/><Relationship Id="rId133" Type="http://schemas.openxmlformats.org/officeDocument/2006/relationships/hyperlink" Target="https://eurasianet.org/uzbekistan-embarks-on-mass-vaccination-but-where-will-doses-come-from" TargetMode="External"/><Relationship Id="rId175" Type="http://schemas.openxmlformats.org/officeDocument/2006/relationships/hyperlink" Target="https://www.prnewswire.com/news-releases/endo-announces-fill-finish-manufacturing-and-services-agreement-for-novavax-covid-19-vaccine-candidate-301138018.html" TargetMode="External"/><Relationship Id="rId340" Type="http://schemas.openxmlformats.org/officeDocument/2006/relationships/hyperlink" Target="https://www.curevac.com/en/2020/11/17/curevac-establishes-european-based-network-to-ramp-up-manufacturing-of-its-covid-19-vaccine-candidate-cvncov/" TargetMode="External"/><Relationship Id="rId578" Type="http://schemas.openxmlformats.org/officeDocument/2006/relationships/hyperlink" Target="https://www.reuters.com/article/us-health-coronavirus-moderna-baxter-int/moderna-taps-baxter-to-support-fill-and-finish-of-60-90-million-covid-19-vaccine-doses-idUSKBN2B01NP" TargetMode="External"/><Relationship Id="rId743" Type="http://schemas.openxmlformats.org/officeDocument/2006/relationships/hyperlink" Target="http://www.sinovac.com/?optionid=754&amp;auto_id=908" TargetMode="External"/><Relationship Id="rId200" Type="http://schemas.openxmlformats.org/officeDocument/2006/relationships/hyperlink" Target="https://www.polypeptide.com/contact-quotation-request/facilities/san-diego-and-torrance-usa/" TargetMode="External"/><Relationship Id="rId382" Type="http://schemas.openxmlformats.org/officeDocument/2006/relationships/hyperlink" Target="https://www.fiercepharma.com/manufacturing/curevac-ties-up-wacker-to-churn-out-more-than-100m-doses-mrna-coronavirus-vaccine" TargetMode="External"/><Relationship Id="rId438" Type="http://schemas.openxmlformats.org/officeDocument/2006/relationships/hyperlink" Target="https://seatca.org/canadas-covid-19-vaccine-contender-medicagos-breakthrough-ties-to-big-tobacco-and-warnings-a-pandemic-was-coming/" TargetMode="External"/><Relationship Id="rId603" Type="http://schemas.openxmlformats.org/officeDocument/2006/relationships/hyperlink" Target="https://www.marketscreener.com/quote/stock/LONZA-GROUP-AG-2956013/news/Lonza-plant-in-Switzerland-starts-making-ingredients-for-Moderna-COVID-shot-32170547/" TargetMode="External"/><Relationship Id="rId645" Type="http://schemas.openxmlformats.org/officeDocument/2006/relationships/hyperlink" Target="http://sputniknews.cn/society/202103231033321314/" TargetMode="External"/><Relationship Id="rId687" Type="http://schemas.openxmlformats.org/officeDocument/2006/relationships/hyperlink" Target="https://www.times-news.com/coronavirus/the-latest-south-korean-firm-to-produce-novavax-vaccine/article_5e0031d3-1445-50ee-8f30-a31e1e60483d.html" TargetMode="External"/><Relationship Id="rId242" Type="http://schemas.openxmlformats.org/officeDocument/2006/relationships/hyperlink" Target="https://www.news18.com/news/business/japan-in-deals-with-astrazeneca-novavax-for-covid-19-vaccines-2766891.html" TargetMode="External"/><Relationship Id="rId284" Type="http://schemas.openxmlformats.org/officeDocument/2006/relationships/hyperlink" Target="https://www.biospace.com/article/michigan-s-gram-inks-covid-19-vaccine-manufacturing-deal-with-j-and-j/" TargetMode="External"/><Relationship Id="rId491" Type="http://schemas.openxmlformats.org/officeDocument/2006/relationships/hyperlink" Target="https://www.cbc.ca/news/politics/what-you-need-to-know-about-vaccine-rollout-1.5882033" TargetMode="External"/><Relationship Id="rId505" Type="http://schemas.openxmlformats.org/officeDocument/2006/relationships/hyperlink" Target="https://www.pfizer.com/news/press-release/press-release-detail/pfizer-and-biontech-supply-united-states-100-million" TargetMode="External"/><Relationship Id="rId712" Type="http://schemas.openxmlformats.org/officeDocument/2006/relationships/hyperlink" Target="https://www.globaltimes.cn/page/202102/1216745.shtml" TargetMode="External"/><Relationship Id="rId37" Type="http://schemas.openxmlformats.org/officeDocument/2006/relationships/hyperlink" Target="https://www.catalent.com/catalent-news/catalent-signs-agreement-with-astrazeneca-to-manufacture-covid-19-vaccine-candidate/" TargetMode="External"/><Relationship Id="rId79" Type="http://schemas.openxmlformats.org/officeDocument/2006/relationships/hyperlink" Target="https://www.reuters.com/article/health-coronavirus-swiss/lonza-gets-swiss-ok-to-start-moderna-vaccine-production-paper-idUSKBN29808X" TargetMode="External"/><Relationship Id="rId102" Type="http://schemas.openxmlformats.org/officeDocument/2006/relationships/hyperlink" Target="https://www.fiercepharma.com/manufacturing/j-j-touts-covid-vaccine-supply-chain-stability-eyes-plans-for-2022" TargetMode="External"/><Relationship Id="rId144" Type="http://schemas.openxmlformats.org/officeDocument/2006/relationships/hyperlink" Target="https://www.fiercepharma.com/manufacturing/astrazeneca-taps-jcr-pharmaceuticals-daiichi-sankyo-and-other-local-pharmas-to-supply" TargetMode="External"/><Relationship Id="rId547" Type="http://schemas.openxmlformats.org/officeDocument/2006/relationships/hyperlink" Target="https://blog.jonasneubert.com/2021/01/10/exploring-the-supply-chain-of-the-pfizer-biontech-and-moderna-covid-19-vaccines/" TargetMode="External"/><Relationship Id="rId589" Type="http://schemas.openxmlformats.org/officeDocument/2006/relationships/hyperlink" Target="https://english.kyodonews.net/news/2021/03/8078589912f6-japanese-drugmaker-starts-astrazeneca-vaccine-production-in-japan.html" TargetMode="External"/><Relationship Id="rId754" Type="http://schemas.openxmlformats.org/officeDocument/2006/relationships/hyperlink" Target="https://www.thejakartapost.com/news/2020/10/20/bio-farma-to-produce-more-than-16-million-doses-of-covid-19-vaccine-per-month.html" TargetMode="External"/><Relationship Id="rId90"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186" Type="http://schemas.openxmlformats.org/officeDocument/2006/relationships/hyperlink" Target="https://www.amriglobal.com/blog/news-and-events/news/amri-selected-to-support-astrazeneca-in-delivery-of-covid-19-vaccine/" TargetMode="External"/><Relationship Id="rId351" Type="http://schemas.openxmlformats.org/officeDocument/2006/relationships/hyperlink" Target="https://seatca.org/canadas-covid-19-vaccine-contender-medicagos-breakthrough-ties-to-big-tobacco-and-warnings-a-pandemic-was-coming/" TargetMode="External"/><Relationship Id="rId393" Type="http://schemas.openxmlformats.org/officeDocument/2006/relationships/hyperlink" Target="https://www.precisionvaccinations.com/vaccines/sanofi-gsk-covid-19-vaccine" TargetMode="External"/><Relationship Id="rId407" Type="http://schemas.openxmlformats.org/officeDocument/2006/relationships/hyperlink" Target="https://www.novartis.com/news/media-releases/novartis-signs-initial-agreement-curevac-manufacture-covid-19-vaccine-candidate" TargetMode="External"/><Relationship Id="rId449" Type="http://schemas.openxmlformats.org/officeDocument/2006/relationships/hyperlink" Target="https://www.inquirer.com/business/drugs/merck-west-point-jj-covid-19-vaccine-20210311.html" TargetMode="External"/><Relationship Id="rId614" Type="http://schemas.openxmlformats.org/officeDocument/2006/relationships/hyperlink" Target="https://economictimes.indiatimes.com/news/international/world-news/pakistan-to-import-chinese-cansino-covid-vaccine-in-bulk-to-package-3-million-doses-locally-minister/articleshow/81760525.cms?from=mdr" TargetMode="External"/><Relationship Id="rId656" Type="http://schemas.openxmlformats.org/officeDocument/2006/relationships/hyperlink" Target="https://health.economictimes.indiatimes.com/news/pharma/germans-idt-to-make-10m-astrazeneca-vaccine-doses-in-2021/82112707" TargetMode="External"/><Relationship Id="rId211" Type="http://schemas.openxmlformats.org/officeDocument/2006/relationships/hyperlink" Target="https://www.cordenpharma.com/facilities/boulder" TargetMode="External"/><Relationship Id="rId253" Type="http://schemas.openxmlformats.org/officeDocument/2006/relationships/hyperlink" Target="https://www.moroccoworldnews.com/2020/09/319296/morocco-astrazeneca-agree-on-purchase-of-r-pharms-covid-19-vaccine/" TargetMode="External"/><Relationship Id="rId295" Type="http://schemas.openxmlformats.org/officeDocument/2006/relationships/hyperlink" Target="http://petrovax.com/press_centre/news/2020/1878/" TargetMode="External"/><Relationship Id="rId309" Type="http://schemas.openxmlformats.org/officeDocument/2006/relationships/hyperlink" Target="https://www.reuters.com/article/health-coronavirus-thailand/update-1-thailand-on-track-to-distribute-locally-made-covid-19-vaccines-in-june-idUSL1N2K40FF" TargetMode="External"/><Relationship Id="rId460" Type="http://schemas.openxmlformats.org/officeDocument/2006/relationships/hyperlink" Target="https://www.politico.eu/article/after-failing-to-deliver-astrazeneca-rethinks-eu-coronavirus-vaccine-supply-chain/" TargetMode="External"/><Relationship Id="rId516" Type="http://schemas.openxmlformats.org/officeDocument/2006/relationships/hyperlink" Target="https://www.pharmaceutical-technology.com/projects/biontechs-covid-19-vaccine-manufacturing-facility-marburg/" TargetMode="External"/><Relationship Id="rId698" Type="http://schemas.openxmlformats.org/officeDocument/2006/relationships/hyperlink" Target="https://www.siegfried.ch/siegfried+supports+novavax+with+commercial+aseptic+fill+%2526+finish+services+for+its+innovative+coronavirus+vaccine+candidate+nvx-cov2373/news-en/11714" TargetMode="External"/><Relationship Id="rId48" Type="http://schemas.openxmlformats.org/officeDocument/2006/relationships/hyperlink" Target="https://www.globenewswire.com/news-release/2020/08/06/2074699/0/en/Novavax-and-Serum-Institute-of-India-Announce-Development-and-Commercial-Collaboration.html" TargetMode="External"/><Relationship Id="rId113" Type="http://schemas.openxmlformats.org/officeDocument/2006/relationships/hyperlink" Target="https://www.reuters.com/article/health-coronavirus-russia-vaccine-india-idUSKBN2870F9" TargetMode="External"/><Relationship Id="rId320" Type="http://schemas.openxmlformats.org/officeDocument/2006/relationships/hyperlink" Target="https://www.themoscowtimes.com/2021/02/16/kazakhstan-to-roll-out-first-locally-produced-sputnik-vaccine-a72971" TargetMode="External"/><Relationship Id="rId558" Type="http://schemas.openxmlformats.org/officeDocument/2006/relationships/hyperlink" Target="https://www.emdgroup.com/en/news/biontech-strategic-partnership-04-02-2021.html" TargetMode="External"/><Relationship Id="rId723" Type="http://schemas.openxmlformats.org/officeDocument/2006/relationships/hyperlink" Target="https://fortune.com/2020/08/22/china-covid-vaccine-sinopharm-price-cost/" TargetMode="External"/><Relationship Id="rId765" Type="http://schemas.openxmlformats.org/officeDocument/2006/relationships/hyperlink" Target="https://www.businesswire.com/news/home/20210401005993/en/Sinovac%C2%A0Announced-Buildup-of-Two-Billion-Annual-Capacity-of-Its-COVID-19-Vaccine" TargetMode="External"/><Relationship Id="rId155" Type="http://schemas.openxmlformats.org/officeDocument/2006/relationships/hyperlink" Target="https://www.business-live.co.uk/manufacturing/uk-factories-making-astrazeneca-vaccine-19708380" TargetMode="External"/><Relationship Id="rId197" Type="http://schemas.openxmlformats.org/officeDocument/2006/relationships/hyperlink" Target="https://www.cbc.ca/news/politics/vaccines-canada-production-trudeau-1.5897343" TargetMode="External"/><Relationship Id="rId362" Type="http://schemas.openxmlformats.org/officeDocument/2006/relationships/hyperlink" Target="https://www.bbc.com/news/health-55274833" TargetMode="External"/><Relationship Id="rId418" Type="http://schemas.openxmlformats.org/officeDocument/2006/relationships/hyperlink" Target="https://www.fiercepharma.com/manufacturing/cdmo-catalent-trumpets-76-biologics-revenue-boost-courtesy-covid-19" TargetMode="External"/><Relationship Id="rId625" Type="http://schemas.openxmlformats.org/officeDocument/2006/relationships/hyperlink" Target="https://www.csl.com/news/2021/20210324-csl-dispatches-first-australian-made-doses-of-the-astrazeneca-covid-19-vaccine" TargetMode="External"/><Relationship Id="rId222" Type="http://schemas.openxmlformats.org/officeDocument/2006/relationships/hyperlink" Target="https://www.reuters.com/article/us-reig-jofre-johnson-johnson-vaccine/spains-reig-jofre-to-manufacture-jjs-covid-19-vaccine-shares-soar-idUSKBN28P0V2" TargetMode="External"/><Relationship Id="rId264" Type="http://schemas.openxmlformats.org/officeDocument/2006/relationships/hyperlink" Target="https://ir.novavax.com/news-releases/news-release-details/novavax-announces-covid-19-vaccine-manufacturing-agreement-serum" TargetMode="External"/><Relationship Id="rId471" Type="http://schemas.openxmlformats.org/officeDocument/2006/relationships/hyperlink" Target="https://www.fiercepharma.com/pharma/biontech-and-fosun-lock-down-100m-covid-19-vaccine-doses-for-china" TargetMode="External"/><Relationship Id="rId667" Type="http://schemas.openxmlformats.org/officeDocument/2006/relationships/hyperlink" Target="https://www.reuters.com/world/europe/german-plant-aims-make-up-10-mln-doses-sputnik-v-vaccine-monthly-by-year-end-2021-04-09/" TargetMode="External"/><Relationship Id="rId17" Type="http://schemas.openxmlformats.org/officeDocument/2006/relationships/hyperlink" Target="https://www.reuters.com/article/us-health-coronavirus-kangtai-astrazenec-idUSKBN2A20VB" TargetMode="External"/><Relationship Id="rId59" Type="http://schemas.openxmlformats.org/officeDocument/2006/relationships/hyperlink" Target="https://www.reuters.com/article/us-reig-jofre-johnson-johnson-vaccine/spains-reig-jofre-to-manufacture-jjs-covid-19-vaccine-shares-soar-idUSKBN28P0V2" TargetMode="External"/><Relationship Id="rId124" Type="http://schemas.openxmlformats.org/officeDocument/2006/relationships/hyperlink" Target="https://www.biospectrumasia.com/news/52/16841/solbio-signs-deal-with-cansino-to-distribute-covid-19-vaccine-in-malaysia.html" TargetMode="External"/><Relationship Id="rId527" Type="http://schemas.openxmlformats.org/officeDocument/2006/relationships/hyperlink" Target="https://www.croda.com/en-gb/news/2020/11/pfizer-croda" TargetMode="External"/><Relationship Id="rId569" Type="http://schemas.openxmlformats.org/officeDocument/2006/relationships/hyperlink" Target="https://www.themoscowtimes.com/2021/02/16/kazakhstan-to-roll-out-first-locally-produced-sputnik-vaccine-a72971" TargetMode="External"/><Relationship Id="rId734" Type="http://schemas.openxmlformats.org/officeDocument/2006/relationships/hyperlink" Target="https://www.bbc.com/news/world-asia-china-55212787" TargetMode="External"/><Relationship Id="rId776" Type="http://schemas.openxmlformats.org/officeDocument/2006/relationships/hyperlink" Target="https://seenews.com/news/serbia-to-produce-24-mln-doses-of-chinas-sinopharm-vaccine-annually-deputy-pm-734789" TargetMode="External"/><Relationship Id="rId70" Type="http://schemas.openxmlformats.org/officeDocument/2006/relationships/hyperlink" Target="https://ir.novavax.com/news-releases/news-release-details/novavax-announces-covid-19-vaccine-manufacturing-agreement-serum" TargetMode="External"/><Relationship Id="rId166" Type="http://schemas.openxmlformats.org/officeDocument/2006/relationships/hyperlink" Target="https://www.biospace.com/article/releases/dynavax-announces-exercise-of-option-to-reserve-additional-cpg-1018-to-produce-40-million-doses-of-valneva-s-inactivated-adjuvanted-covid-19-vaccine-candidate-for-the-uk-government/%0a%0a%0aThe%20UK%20Government%20has%20invested%20a%20multi-million%20sum%20in%20Valneva&#8217;s%20manufacturing%20facility%20in%20West%20Lothian,%20which&#160;began%20manufacturing&#160;vaccine%20doses%20in%20January%202021.;%20Livingston%20facility%20will%20have%20the%20capacity%20to%20produce%20up%20to%20250%20million%20doses%20annually%20for%20shipment%20across%20the%20UK%20and%20around%20the%20world" TargetMode="External"/><Relationship Id="rId331" Type="http://schemas.openxmlformats.org/officeDocument/2006/relationships/hyperlink" Target="https://www.curevac.com/en/2021/02/03/gsk-and-curevac-to-develop-next-generation-mrna-covid-19-vaccines/" TargetMode="External"/><Relationship Id="rId373" Type="http://schemas.openxmlformats.org/officeDocument/2006/relationships/hyperlink" Target="https://www.washingtonpost.com/health/2021/03/02/merck-johnson-and-johnson-covid-vaccine-partnership/" TargetMode="External"/><Relationship Id="rId429" Type="http://schemas.openxmlformats.org/officeDocument/2006/relationships/hyperlink" Target="https://www.ologybio.com/ology-bioservices-inovio-partner-to-manufacture-covid-19-dna-vaccine-with-11-9-million-department-of-defense-grant/" TargetMode="External"/><Relationship Id="rId580" Type="http://schemas.openxmlformats.org/officeDocument/2006/relationships/hyperlink" Target="https://www.reuters.com/article/health-coronavirus-russia-vaccine-india-idUSKBN2BE0TC" TargetMode="External"/><Relationship Id="rId636" Type="http://schemas.openxmlformats.org/officeDocument/2006/relationships/hyperlink" Target="https://health.economictimes.indiatimes.com/news/pharma/rdif-ties-up-with-panacea-for-covid-19-vaccine/81923197" TargetMode="External"/><Relationship Id="rId1" Type="http://schemas.openxmlformats.org/officeDocument/2006/relationships/hyperlink" Target="https://www.aljazeera.com/news/2020/12/7/indias-serum-institute-seeks-emergency-use-nod-for-covid-vaccine" TargetMode="External"/><Relationship Id="rId233" Type="http://schemas.openxmlformats.org/officeDocument/2006/relationships/hyperlink" Target="https://petrovax.com/press_centre/news/2020/1878/" TargetMode="External"/><Relationship Id="rId440" Type="http://schemas.openxmlformats.org/officeDocument/2006/relationships/hyperlink" Target="https://eurasianet.org/uzbekistan-embarks-on-mass-vaccination-but-where-will-doses-come-from" TargetMode="External"/><Relationship Id="rId678" Type="http://schemas.openxmlformats.org/officeDocument/2006/relationships/hyperlink" Target="https://www.bharatbiotech.com/images/press/bharat-biotech-covaxin-capacity-expansion-to-worldwide.pdf" TargetMode="External"/><Relationship Id="rId28" Type="http://schemas.openxmlformats.org/officeDocument/2006/relationships/hyperlink" Target="https://www.reuters.com/article/us-health-coronavirus-argentina-vaccine/argentina-mexico-to-produce-astrazeneca-covid-19-vaccine-idUSKCN25903P" TargetMode="External"/><Relationship Id="rId275"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300" Type="http://schemas.openxmlformats.org/officeDocument/2006/relationships/hyperlink" Target="https://www.reuters.com/article/health-coronavirus-bayer/bayer-aims-to-deliver-first-doses-of-curevacs-covid-19-shot-in-q4-idUSS8N2IR01C" TargetMode="External"/><Relationship Id="rId482" Type="http://schemas.openxmlformats.org/officeDocument/2006/relationships/hyperlink" Target="https://corporate.evonik.com/en/evonik-strengthens-strategic-partnership-with-biontech-on-covid-19-vaccine-152784.html" TargetMode="External"/><Relationship Id="rId538" Type="http://schemas.openxmlformats.org/officeDocument/2006/relationships/hyperlink" Target="https://www.rentschler-biopharma.com/news/press-releases-and-announcements/detail/view/joining-forces-against-sars-cov-2/" TargetMode="External"/><Relationship Id="rId703" Type="http://schemas.openxmlformats.org/officeDocument/2006/relationships/hyperlink" Target="https://www.bloomberg.com/press-releases/2021-04-19/rdif-and-hualan-biological-bacterin-agree-to-produce-over-100-million-doses-of-the-sputnik-v-vaccine-in-china" TargetMode="External"/><Relationship Id="rId745" Type="http://schemas.openxmlformats.org/officeDocument/2006/relationships/hyperlink" Target="https://www.thejakartapost.com/news/2020/10/20/bio-farma-to-produce-more-than-16-million-doses-of-covid-19-vaccine-per-month.html" TargetMode="External"/><Relationship Id="rId81" Type="http://schemas.openxmlformats.org/officeDocument/2006/relationships/hyperlink" Target="https://www.npr.org/sections/health-shots/2020/12/17/947628608/how-will-moderna-meet-the-demand-for-its-covid-19-vaccine" TargetMode="External"/><Relationship Id="rId135" Type="http://schemas.openxmlformats.org/officeDocument/2006/relationships/hyperlink" Target="https://www.fujifilm.com/news/n200817_01.html" TargetMode="External"/><Relationship Id="rId177" Type="http://schemas.openxmlformats.org/officeDocument/2006/relationships/hyperlink" Target="https://www.prnewswire.com/news-releases/endo-announces-fill-finish-manufacturing-and-services-agreement-for-novavax-covid-19-vaccine-candidate-301138018.html" TargetMode="External"/><Relationship Id="rId342" Type="http://schemas.openxmlformats.org/officeDocument/2006/relationships/hyperlink" Target="https://www.jcrpharm.co.jp/en/site/en/company/office.html" TargetMode="External"/><Relationship Id="rId384" Type="http://schemas.openxmlformats.org/officeDocument/2006/relationships/hyperlink" Target="https://www.fiercepharma.com/manufacturing/curevac-ties-up-wacker-to-churn-out-more-than-100m-doses-mrna-coronavirus-vaccine" TargetMode="External"/><Relationship Id="rId591" Type="http://schemas.openxmlformats.org/officeDocument/2006/relationships/hyperlink" Target="https://english.kyodonews.net/news/2021/03/8078589912f6-japanese-drugmaker-starts-astrazeneca-vaccine-production-in-japan.html" TargetMode="External"/><Relationship Id="rId605" Type="http://schemas.openxmlformats.org/officeDocument/2006/relationships/hyperlink" Target="https://www.marketscreener.com/quote/stock/LONZA-GROUP-AG-2956013/news/Lonza-plant-in-Switzerland-starts-making-ingredients-for-Moderna-COVID-shot-32170547/" TargetMode="External"/><Relationship Id="rId202" Type="http://schemas.openxmlformats.org/officeDocument/2006/relationships/hyperlink" Target="https://www.biopharminternational.com/view/novavax-in-covid-19-vaccine-manufacturing-agreement-with-serum-institute-of-india" TargetMode="External"/><Relationship Id="rId244" Type="http://schemas.openxmlformats.org/officeDocument/2006/relationships/hyperlink" Target="https://www.csl.com/news/2020/20201108-csl-commences-manufacturing-of-university-of-oxford-astrazeneca-vaccine-candidate" TargetMode="External"/><Relationship Id="rId647" Type="http://schemas.openxmlformats.org/officeDocument/2006/relationships/hyperlink" Target="https://www.csl.com/news/2020/covid-19-csl-facts" TargetMode="External"/><Relationship Id="rId689" Type="http://schemas.openxmlformats.org/officeDocument/2006/relationships/hyperlink" Target="https://www.reuters.com/world/middle-east/turkey-produce-russias-sputnik-v-covid-19-vaccine-statement-2021-04-26/" TargetMode="External"/><Relationship Id="rId39" Type="http://schemas.openxmlformats.org/officeDocument/2006/relationships/hyperlink" Target="https://www.catalent.com/catalent-news/catalent-signs-agreement-with-astrazeneca-to-expand-manufacturing-support-for-covid-19-vaccine-azd1222/" TargetMode="External"/><Relationship Id="rId286" Type="http://schemas.openxmlformats.org/officeDocument/2006/relationships/hyperlink" Target="https://rdif.ru/Eng_fullNews/6295/" TargetMode="External"/><Relationship Id="rId451" Type="http://schemas.openxmlformats.org/officeDocument/2006/relationships/hyperlink" Target="https://www.reuters.com/article/health-coronavirus-india-vaccine-idUSL4N2JF2VG" TargetMode="External"/><Relationship Id="rId493" Type="http://schemas.openxmlformats.org/officeDocument/2006/relationships/hyperlink" Target="https://www.fiercepharma.com/manufacturing/pfizer-to-nearly-halve-covid-19-vaccine-production-timeline-sterile-injectables-vp" TargetMode="External"/><Relationship Id="rId507" Type="http://schemas.openxmlformats.org/officeDocument/2006/relationships/hyperlink" Target="https://www.aljazeera.com/news/2020/12/24/vaccine-rollout-which-countries-have-started" TargetMode="External"/><Relationship Id="rId549" Type="http://schemas.openxmlformats.org/officeDocument/2006/relationships/hyperlink" Target="https://cen.acs.org/business/outsourcing/Pfizer-Moderna-ready-vaccine-manufacturing/98/i46" TargetMode="External"/><Relationship Id="rId714" Type="http://schemas.openxmlformats.org/officeDocument/2006/relationships/hyperlink" Target="https://www.reuters.com/article/us-health-coronavirus-turkey/turkey-receives-65-million-doses-of-sinovac-vaccine-media-idUSKBN29U0BX" TargetMode="External"/><Relationship Id="rId756" Type="http://schemas.openxmlformats.org/officeDocument/2006/relationships/hyperlink" Target="https://www.thejakartapost.com/news/2020/10/20/bio-farma-to-produce-more-than-16-million-doses-of-covid-19-vaccine-per-month.html" TargetMode="External"/><Relationship Id="rId50" Type="http://schemas.openxmlformats.org/officeDocument/2006/relationships/hyperlink" Target="https://fujifilmdiosynth.com/about-us/press-releases/fujifilm-diosynth-biotechnologies-texas-facility-to-support-covid-19-vaccine-candidate-manufacturing/" TargetMode="External"/><Relationship Id="rId104" Type="http://schemas.openxmlformats.org/officeDocument/2006/relationships/hyperlink" Target="https://vibalogics.com/vibalogics-announces-collaboration-with-janssens-to-provide-additional-clinical-trial-material-for-covid-19-vaccine-candidate/" TargetMode="External"/><Relationship Id="rId146" Type="http://schemas.openxmlformats.org/officeDocument/2006/relationships/hyperlink" Target="https://www.reuters.com/article/us-reig-jofre-johnson-johnson-vaccine/spains-reig-jofre-to-manufacture-jjs-covid-19-vaccine-shares-soar-idUSKBN28P0V2" TargetMode="External"/><Relationship Id="rId188" Type="http://schemas.openxmlformats.org/officeDocument/2006/relationships/hyperlink" Target="https://www.fujifilm.com/news/n200817_01.html" TargetMode="External"/><Relationship Id="rId311" Type="http://schemas.openxmlformats.org/officeDocument/2006/relationships/hyperlink" Target="https://www.scmp.com/week-asia/health-environment/article/3128991/how-did-astrazeneca-oxford-covid-19-vaccine-go-game" TargetMode="External"/><Relationship Id="rId353" Type="http://schemas.openxmlformats.org/officeDocument/2006/relationships/hyperlink" Target="https://www.medicago.com/en/media-room/gsk-and-medicago-announce-collaboration-to-develop-a-novel-adjuvanted-covid-19-candidate-vaccine/" TargetMode="External"/><Relationship Id="rId395" Type="http://schemas.openxmlformats.org/officeDocument/2006/relationships/hyperlink" Target="https://www.novartis.com/news/media-releases/novartis-signs-initial-agreement-curevac-manufacture-covid-19-vaccine-candidate" TargetMode="External"/><Relationship Id="rId409" Type="http://schemas.openxmlformats.org/officeDocument/2006/relationships/hyperlink" Target="https://www.politico.eu/article/after-failing-to-deliver-astrazeneca-rethinks-eu-coronavirus-vaccine-supply-chain/" TargetMode="External"/><Relationship Id="rId560" Type="http://schemas.openxmlformats.org/officeDocument/2006/relationships/hyperlink" Target="https://www.emdgroup.com/en/news/biontech-strategic-partnership-04-02-2021.html" TargetMode="External"/><Relationship Id="rId92"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213" Type="http://schemas.openxmlformats.org/officeDocument/2006/relationships/hyperlink" Target="https://www.cordenpharma.com/facilities/liestal" TargetMode="External"/><Relationship Id="rId420" Type="http://schemas.openxmlformats.org/officeDocument/2006/relationships/hyperlink" Target="https://www.reuters.com/article/health-coronavirus-india-vaccine/bharat-biotech-says-approved-covid-shot-trials-honest-idUSKBN2991IT" TargetMode="External"/><Relationship Id="rId616" Type="http://schemas.openxmlformats.org/officeDocument/2006/relationships/hyperlink" Target="https://www.gsk.com/en-gb/media/press-releases/gsk-to-support-manufacture-of-novavax-covid-19-vaccine/" TargetMode="External"/><Relationship Id="rId658" Type="http://schemas.openxmlformats.org/officeDocument/2006/relationships/hyperlink" Target="https://www.bangkokpost.com/thailand/general/2101171/siam-bioscience-confident-of-delivering-vaccine-jabs-on-time" TargetMode="External"/><Relationship Id="rId255" Type="http://schemas.openxmlformats.org/officeDocument/2006/relationships/hyperlink" Target="https://ir.novavax.com/news-releases/news-release-details/novavax-and-serum-institute-india-announce-development-and" TargetMode="External"/><Relationship Id="rId297" Type="http://schemas.openxmlformats.org/officeDocument/2006/relationships/hyperlink" Target="https://www.precisionvaccinations.com/vaccines/vla2001-covid-19-vaccine" TargetMode="External"/><Relationship Id="rId462" Type="http://schemas.openxmlformats.org/officeDocument/2006/relationships/hyperlink" Target="https://www.biospace.com/article/releases/dynavax-announces-exercise-of-option-to-reserve-additional-cpg-1018-to-produce-40-million-doses-of-valneva-s-inactivated-adjuvanted-covid-19-vaccine-candidate-for-the-uk-government/" TargetMode="External"/><Relationship Id="rId518" Type="http://schemas.openxmlformats.org/officeDocument/2006/relationships/hyperlink" Target="https://www.contractpharma.com/content-microsite/covid-19/2020-11-19/delpharm-to-manufacture-pfizerbiontech-mrna-vax-in-france" TargetMode="External"/><Relationship Id="rId725" Type="http://schemas.openxmlformats.org/officeDocument/2006/relationships/hyperlink" Target="https://www.npr.org/sections/goatsandsoda/2021/01/19/958479655/chinas-sinovac-vaccine-is-rolling-out-around-the-world-will-it-work" TargetMode="External"/><Relationship Id="rId115" Type="http://schemas.openxmlformats.org/officeDocument/2006/relationships/hyperlink" Target="https://www.fiercepharma.com/manufacturing/curevac-ties-up-wacker-to-churn-out-more-than-100m-doses-mrna-coronavirus-vaccine" TargetMode="External"/><Relationship Id="rId157" Type="http://schemas.openxmlformats.org/officeDocument/2006/relationships/hyperlink" Target="https://www.business-live.co.uk/manufacturing/uk-factories-making-astrazeneca-vaccine-19708380" TargetMode="External"/><Relationship Id="rId322" Type="http://schemas.openxmlformats.org/officeDocument/2006/relationships/hyperlink" Target="https://rdif.ru/Eng_fullNews/5326/" TargetMode="External"/><Relationship Id="rId364" Type="http://schemas.openxmlformats.org/officeDocument/2006/relationships/hyperlink" Target="https://www.fiercepharma.com/manufacturing/cdmo-catalent-trumpets-76-biologics-revenue-boost-courtesy-covid-19" TargetMode="External"/><Relationship Id="rId767" Type="http://schemas.openxmlformats.org/officeDocument/2006/relationships/hyperlink" Target="https://www.bloomberg.com/news/articles/2021-03-28/julphar-signs-deal-with-abu-dhabi-firm-to-produce-sinopharm-shot" TargetMode="External"/><Relationship Id="rId61" Type="http://schemas.openxmlformats.org/officeDocument/2006/relationships/hyperlink" Target="https://ir.novavax.com/news-releases/news-release-details/novavax-announces-covid-19-vaccine-manufacturing-agreement-serum" TargetMode="External"/><Relationship Id="rId199" Type="http://schemas.openxmlformats.org/officeDocument/2006/relationships/hyperlink" Target="https://ir.novavax.com/news-releases/news-release-details/novavax-announces-covid-19-vaccine-manufacturing-agreement-serum" TargetMode="External"/><Relationship Id="rId571" Type="http://schemas.openxmlformats.org/officeDocument/2006/relationships/hyperlink" Target="https://finance.yahoo.com/news/china-hit-500-mln-dose-103509138.html" TargetMode="External"/><Relationship Id="rId627" Type="http://schemas.openxmlformats.org/officeDocument/2006/relationships/hyperlink" Target="https://www.csl.com/news/2021/20210324-csl-dispatches-first-australian-made-doses-of-the-astrazeneca-covid-19-vaccine" TargetMode="External"/><Relationship Id="rId669" Type="http://schemas.openxmlformats.org/officeDocument/2006/relationships/hyperlink" Target="https://www.dailymaverick.co.za/article/2021-03-31-one-person-one-dose-hundreds-of-millions-of-jj-covid-19-vaccines-to-be-produced-in-the-eastern-cape/" TargetMode="External"/><Relationship Id="rId19" Type="http://schemas.openxmlformats.org/officeDocument/2006/relationships/hyperlink" Target="https://www.bioworld.com/articles/496620-astrazeneca-partners-with-kangtai-bio-to-bring-covid-19-vaccine-to-china" TargetMode="External"/><Relationship Id="rId224" Type="http://schemas.openxmlformats.org/officeDocument/2006/relationships/hyperlink" Target="https://www.heteroworld.com/manufacturing.php" TargetMode="External"/><Relationship Id="rId266" Type="http://schemas.openxmlformats.org/officeDocument/2006/relationships/hyperlink" Target="https://www.cbc.ca/news/politics/vaccines-canada-production-trudeau-1.5897343" TargetMode="External"/><Relationship Id="rId431" Type="http://schemas.openxmlformats.org/officeDocument/2006/relationships/hyperlink" Target="https://www.prnewswire.com/news-releases/ology-bioservices-inovio-partner-to-manufacture-covid-19-dna-vaccine-with-11-9-million-department-of-defense-grant-301028626.html" TargetMode="External"/><Relationship Id="rId473" Type="http://schemas.openxmlformats.org/officeDocument/2006/relationships/hyperlink" Target="https://www.fiercepharma.com/pharma/biontech-and-fosun-lock-down-100m-covid-19-vaccine-doses-for-china" TargetMode="External"/><Relationship Id="rId529" Type="http://schemas.openxmlformats.org/officeDocument/2006/relationships/hyperlink" Target="https://www.business-live.co.uk/manufacturing/croda-covid-vaccine-pfizer-coronavirus-19255856" TargetMode="External"/><Relationship Id="rId680" Type="http://schemas.openxmlformats.org/officeDocument/2006/relationships/hyperlink" Target="https://www.fiercepharma.com/pharma/its-covid-19-vaccine-approval-expected-china-fosun-and-biontech-gear-up" TargetMode="External"/><Relationship Id="rId736" Type="http://schemas.openxmlformats.org/officeDocument/2006/relationships/hyperlink" Target="https://www.npr.org/sections/goatsandsoda/2021/01/19/958479655/chinas-sinovac-vaccine-is-rolling-out-around-the-world-will-it-work" TargetMode="External"/><Relationship Id="rId30" Type="http://schemas.openxmlformats.org/officeDocument/2006/relationships/hyperlink" Target="https://www.reuters.com/article/us-health-coronavirus-halix-astrazeneca/astrazeneca-partners-with-halix-to-manufacture-covid-19-vaccine-in-netherlands-idUSKBN28I24E" TargetMode="External"/><Relationship Id="rId126" Type="http://schemas.openxmlformats.org/officeDocument/2006/relationships/hyperlink" Target="https://www.precisionvaccinations.com/vaccines/epivaccorona-vaccine" TargetMode="External"/><Relationship Id="rId168" Type="http://schemas.openxmlformats.org/officeDocument/2006/relationships/hyperlink" Target="https://agenciabrasil.ebc.com.br/en/saude/noticia/2021-01/fiocruz-holds-talks-bid-bring-doses-oxford-vaccine-earlier" TargetMode="External"/><Relationship Id="rId333" Type="http://schemas.openxmlformats.org/officeDocument/2006/relationships/hyperlink" Target="https://www.curevac.com/en/2020/12/09/curevac-and-fareva-sign-agreement-for-fill-finish-manufacturing-of-curevacs-covid-19-vaccine-candidate-cvncov-joint-press-release/" TargetMode="External"/><Relationship Id="rId540" Type="http://schemas.openxmlformats.org/officeDocument/2006/relationships/hyperlink" Target="https://www.rentschler-biopharma.com/news/press-releases-and-announcements/detail/view/joining-forces-against-sars-cov-2/" TargetMode="External"/><Relationship Id="rId778" Type="http://schemas.openxmlformats.org/officeDocument/2006/relationships/hyperlink" Target="http://www.xinhuanet.com/english/africa/2021-05/10/c_139934954.htm" TargetMode="External"/><Relationship Id="rId72" Type="http://schemas.openxmlformats.org/officeDocument/2006/relationships/hyperlink" Target="https://www.reuters.com/article/us-health-coronavirus-moderna-recipharm/swedens-recipharm-to-help-make-modernas-covid-19-vaccine-outside-u-s-idUSKBN2941TJ" TargetMode="External"/><Relationship Id="rId375" Type="http://schemas.openxmlformats.org/officeDocument/2006/relationships/hyperlink" Target="https://www.washingtonpost.com/health/2021/03/02/merck-johnson-and-johnson-covid-vaccine-partnership/" TargetMode="External"/><Relationship Id="rId582" Type="http://schemas.openxmlformats.org/officeDocument/2006/relationships/hyperlink" Target="https://www.reuters.com/article/us-jcr-pharms-vaccine-plant-idUSKBN2AW0UB" TargetMode="External"/><Relationship Id="rId638" Type="http://schemas.openxmlformats.org/officeDocument/2006/relationships/hyperlink" Target="https://www.ema.europa.eu/en/news/increase-vaccine-manufacturing-capacity-supply-covid-19-vaccines-astrazeneca-biontechpfizer-moderna" TargetMode="External"/><Relationship Id="rId3" Type="http://schemas.openxmlformats.org/officeDocument/2006/relationships/hyperlink" Target="https://www.cnbc.com/2021/01/14/india-kicks-off-massive-covid-19-vaccination-drive-on-saturday-jan-16.html" TargetMode="External"/><Relationship Id="rId235" Type="http://schemas.openxmlformats.org/officeDocument/2006/relationships/hyperlink" Target="https://www.gsk.com/en-gb/research-and-development/rd-locations/" TargetMode="External"/><Relationship Id="rId277" Type="http://schemas.openxmlformats.org/officeDocument/2006/relationships/hyperlink" Target="https://www.cordenpharma.com/CordenPharma_and_Moderna_Extend_Lipid_Supply_Agreement_for_Moderna_Vaccine_mRNA-1273_Against_Novel_Coronavirus_SARS-CoV-2" TargetMode="External"/><Relationship Id="rId400" Type="http://schemas.openxmlformats.org/officeDocument/2006/relationships/hyperlink" Target="https://www.novartis.com/news/media-releases/novartis-signs-initial-agreement-curevac-manufacture-covid-19-vaccine-candidate" TargetMode="External"/><Relationship Id="rId442" Type="http://schemas.openxmlformats.org/officeDocument/2006/relationships/hyperlink" Target="https://www.washingtonpost.com/business/ceo-italy-made-sputnik-v-aimed-for-eu-market-if-approved/2021/03/10/a1fd3e8c-81d1-11eb-be22-32d331d87530_story.html" TargetMode="External"/><Relationship Id="rId484" Type="http://schemas.openxmlformats.org/officeDocument/2006/relationships/hyperlink" Target="https://corporate.evonik.com/en/evonik-strengthens-strategic-partnership-with-biontech-on-covid-19-vaccine-152784.html" TargetMode="External"/><Relationship Id="rId705" Type="http://schemas.openxmlformats.org/officeDocument/2006/relationships/hyperlink" Target="https://www.fiercepharma.com/pharma/moderna-plans-major-expansion-at-massachusetts-based-manufacturing-site-to-help-grow-covid" TargetMode="External"/><Relationship Id="rId137" Type="http://schemas.openxmlformats.org/officeDocument/2006/relationships/hyperlink" Target="https://www.fujifilm.com/news/n200817_01.html" TargetMode="External"/><Relationship Id="rId302" Type="http://schemas.openxmlformats.org/officeDocument/2006/relationships/hyperlink" Target="https://www.insudpharma.com/spanish-group-insud-pharma-signs-agreement-astrazeneca-manufacture-covid-19-vaccine-candidate" TargetMode="External"/><Relationship Id="rId344" Type="http://schemas.openxmlformats.org/officeDocument/2006/relationships/hyperlink" Target="https://www.jcrpharm.co.jp/en/site/en/company/office.html" TargetMode="External"/><Relationship Id="rId691" Type="http://schemas.openxmlformats.org/officeDocument/2006/relationships/hyperlink" Target="https://www.reuters.com/world/middle-east/egypt-produce-russias-sputnik-v-rollout-expected-q3-statement-2021-04-22/" TargetMode="External"/><Relationship Id="rId747" Type="http://schemas.openxmlformats.org/officeDocument/2006/relationships/hyperlink" Target="https://www.thejakartapost.com/news/2020/10/20/bio-farma-to-produce-more-than-16-million-doses-of-covid-19-vaccine-per-month.html" TargetMode="External"/><Relationship Id="rId41" Type="http://schemas.openxmlformats.org/officeDocument/2006/relationships/hyperlink" Target="https://www.cincinnati.com/story/news/2020/06/04/covid-19-west-chester-astrazeneca-plant-make-vaccine/3142980001/" TargetMode="External"/><Relationship Id="rId83" Type="http://schemas.openxmlformats.org/officeDocument/2006/relationships/hyperlink" Target="https://www.brusselstimes.com/news/eu-affairs/149122/moderna-vaccine-distribution-starts-in-the-eu-medicines-health-products-famhp/" TargetMode="External"/><Relationship Id="rId179" Type="http://schemas.openxmlformats.org/officeDocument/2006/relationships/hyperlink" Target="https://www.moroccoworldnews.com/2020/09/319296/morocco-astrazeneca-agree-on-purchase-of-r-pharms-covid-19-vaccine/" TargetMode="External"/><Relationship Id="rId386" Type="http://schemas.openxmlformats.org/officeDocument/2006/relationships/hyperlink" Target="https://www.reuters.com/article/us-health-coronavirus-curevac-bayer-idUSKBN2A11VX" TargetMode="External"/><Relationship Id="rId551" Type="http://schemas.openxmlformats.org/officeDocument/2006/relationships/hyperlink" Target="https://www.novartis.com/news/media-releases/novartis-signs-initial-agreement-provide-manufacturing-capacity-pfizer-biontech-covid-19-vaccine" TargetMode="External"/><Relationship Id="rId593" Type="http://schemas.openxmlformats.org/officeDocument/2006/relationships/hyperlink" Target="https://english.kyodonews.net/news/2021/03/8078589912f6-japanese-drugmaker-starts-astrazeneca-vaccine-production-in-japan.html" TargetMode="External"/><Relationship Id="rId607" Type="http://schemas.openxmlformats.org/officeDocument/2006/relationships/hyperlink" Target="https://www.marketscreener.com/quote/stock/LONZA-GROUP-AG-2956013/news/Lonza-plant-in-Switzerland-starts-making-ingredients-for-Moderna-COVID-shot-32170547/" TargetMode="External"/><Relationship Id="rId649" Type="http://schemas.openxmlformats.org/officeDocument/2006/relationships/hyperlink" Target="https://investors.modernatx.com/news-releases/news-release-details/moderna-and-rovi-announce-collaboration-ous-fill-finish" TargetMode="External"/><Relationship Id="rId190" Type="http://schemas.openxmlformats.org/officeDocument/2006/relationships/hyperlink" Target="https://www.pharmaceutical-technology.com/news/sk-bioscience-novavax-vaccine/" TargetMode="External"/><Relationship Id="rId204" Type="http://schemas.openxmlformats.org/officeDocument/2006/relationships/hyperlink" Target="https://www.reuters.com/article/health-coronavirus-lonza-moderna/update-1-lonza-awaits-licence-for-swiss-plant-making-moderna-covid-19-vaccine-ingredients-idUKL1N2JP10U" TargetMode="External"/><Relationship Id="rId246" Type="http://schemas.openxmlformats.org/officeDocument/2006/relationships/hyperlink" Target="https://uk.finance.yahoo.com/news/halix-b-v-halix-signs-123002186.html?guccounter=1&amp;guce_referrer=aHR0cHM6Ly93d3cuZ29vZ2xlLmNvbS8&amp;guce_referrer_sig=AQAAACga-QA2RV63ZuaywmNla256Da8gtQHSgULwZvp1QiD6ZFLNwrZzcTNdqcmYGBmLVMGn7i2xdD_shkvSIuIjVgwNsgHOQDU1YkXfP-EPw2qi3vPESElr2M1ao9c9arIks9CtWbwFsFvox7lLxHHqPJbfpUOWV6PG6HLKVGfYLWpG" TargetMode="External"/><Relationship Id="rId288" Type="http://schemas.openxmlformats.org/officeDocument/2006/relationships/hyperlink" Target="https://www.usnews.com/news/health-news/articles/2020-11-13/south-korean-company-to-mass-produce-russias-sputnik-v-coronavirus-vaccine" TargetMode="External"/><Relationship Id="rId411" Type="http://schemas.openxmlformats.org/officeDocument/2006/relationships/hyperlink" Target="http://www.koreabiomed.com/news/articleView.html?idxno=10421" TargetMode="External"/><Relationship Id="rId453" Type="http://schemas.openxmlformats.org/officeDocument/2006/relationships/hyperlink" Target="https://www.baxter.com/baxter-newsroom/baxter-biopharma-solutions-and-moderna-announce-agreement-fillfinish-manufacturing" TargetMode="External"/><Relationship Id="rId509" Type="http://schemas.openxmlformats.org/officeDocument/2006/relationships/hyperlink" Target="https://www.bridgemi.com/business-watch/pfizers-coronavirus-vaccine-being-made-michigan" TargetMode="External"/><Relationship Id="rId660" Type="http://schemas.openxmlformats.org/officeDocument/2006/relationships/hyperlink" Target="https://mexico-now.com/685000-daily-vaccines-against-covid-19-will-be-packaged-in-mexico/" TargetMode="External"/><Relationship Id="rId106" Type="http://schemas.openxmlformats.org/officeDocument/2006/relationships/hyperlink" Target="https://www.iol.co.za/business-report/companies/aspen-pharmacare-readying-to-make-johnson-and-johnson-covid-vaccine-e6477ce1-3659-43c4-bfa1-9e80fca978d6" TargetMode="External"/><Relationship Id="rId313" Type="http://schemas.openxmlformats.org/officeDocument/2006/relationships/hyperlink" Target="../../../Library/Application%20Support/Box/Box%20Edit/Documents/720026839507/Marcy%20l&#8217;Etoile" TargetMode="External"/><Relationship Id="rId495" Type="http://schemas.openxmlformats.org/officeDocument/2006/relationships/hyperlink" Target="https://www.fiercepharma.com/manufacturing/pfizer-to-nearly-halve-covid-19-vaccine-production-timeline-sterile-injectables-vp" TargetMode="External"/><Relationship Id="rId716" Type="http://schemas.openxmlformats.org/officeDocument/2006/relationships/hyperlink" Target="https://news.cgtn.com/news/2020-12-16/Chinese-firm-Sinovac-sends-second-COVID-19-vaccine-batch-to-Brazil-WgbtSOc3Ty/index.html" TargetMode="External"/><Relationship Id="rId758" Type="http://schemas.openxmlformats.org/officeDocument/2006/relationships/hyperlink" Target="https://www.reuters.com/article/us-health-coronavirus-china-vaccine/chinas-covid-19-vaccine-production-capacity-may-cover-40-of-population-by-mid-2021-disease-control-head-idUSKBN2AX1KS" TargetMode="External"/><Relationship Id="rId10" Type="http://schemas.openxmlformats.org/officeDocument/2006/relationships/hyperlink" Target="https://www.reuters.com/article/us-oxford-biomedica-vaccine-production/oxford-biomedica-eyes-uk-supply-boost-of-astrazenecas-covid-19-vaccine-idUSKBN23F0MC" TargetMode="External"/><Relationship Id="rId52" Type="http://schemas.openxmlformats.org/officeDocument/2006/relationships/hyperlink" Target="https://fujifilmdiosynth.com/about-us/press-releases/novavax-and-uk-government-announce-collaboration-and-purchase-agreement-for-novavax-covid-19-vaccine-candidate/" TargetMode="External"/><Relationship Id="rId94" Type="http://schemas.openxmlformats.org/officeDocument/2006/relationships/hyperlink" Target="https://www.cordenpharma.com/CordenPharma_and_Moderna_Extend_Lipid_Supply_Agreement_for_Moderna_Vaccine_mRNA-1273_Against_Novel_Coronavirus_SARS-CoV-2" TargetMode="External"/><Relationship Id="rId148" Type="http://schemas.openxmlformats.org/officeDocument/2006/relationships/hyperlink" Target="https://www.reuters.com/article/us-reig-jofre-johnson-johnson-vaccine/spains-reig-jofre-to-manufacture-jjs-covid-19-vaccine-shares-soar-idUSKBN28P0V2" TargetMode="External"/><Relationship Id="rId355" Type="http://schemas.openxmlformats.org/officeDocument/2006/relationships/hyperlink" Target="https://www.sanofi.com/en/media-room/press-releases/2021/2021-02-22-11-40-00-2179318" TargetMode="External"/><Relationship Id="rId397" Type="http://schemas.openxmlformats.org/officeDocument/2006/relationships/hyperlink" Target="https://www.novartis.com/news/media-releases/novartis-signs-initial-agreement-curevac-manufacture-covid-19-vaccine-candidate" TargetMode="External"/><Relationship Id="rId520" Type="http://schemas.openxmlformats.org/officeDocument/2006/relationships/hyperlink" Target="https://www.croda.com/en-gb/news/2020/11/pfizer-croda" TargetMode="External"/><Relationship Id="rId562" Type="http://schemas.openxmlformats.org/officeDocument/2006/relationships/hyperlink" Target="http://www.koreabiomed.com/news/articleView.html?idxno=10518" TargetMode="External"/><Relationship Id="rId618" Type="http://schemas.openxmlformats.org/officeDocument/2006/relationships/hyperlink" Target="https://www.srbija.gov.rs/vest/en/169957/rdif-torlak-institute-agree-to-produce-sputnik-v-vaccine-in-serbia.php" TargetMode="External"/><Relationship Id="rId215" Type="http://schemas.openxmlformats.org/officeDocument/2006/relationships/hyperlink" Target="https://investors.emergentbiosolutions.com/news-releases/news-release-details/emergent-biosolutions-signs-five-year-agreement-large-scale-drug" TargetMode="External"/><Relationship Id="rId257" Type="http://schemas.openxmlformats.org/officeDocument/2006/relationships/hyperlink" Target="https://www.fujifilm.com/news/n200817_01.html" TargetMode="External"/><Relationship Id="rId422" Type="http://schemas.openxmlformats.org/officeDocument/2006/relationships/hyperlink" Target="http://https/www.prnewswire.com/news-releases/inovio-and-advaccine-announce-exclusive-partnership-to-commercialize-covid-19-dna-vaccine-candidate-ino-4800-in-greater-china-301200000.html" TargetMode="External"/><Relationship Id="rId464" Type="http://schemas.openxmlformats.org/officeDocument/2006/relationships/hyperlink" Target="https://finance.yahoo.com/news/china-hit-500-mln-dose-103509138.html" TargetMode="External"/><Relationship Id="rId299" Type="http://schemas.openxmlformats.org/officeDocument/2006/relationships/hyperlink" Target="https://www.medicago.com/en/covid-19-programs/" TargetMode="External"/><Relationship Id="rId727" Type="http://schemas.openxmlformats.org/officeDocument/2006/relationships/hyperlink" Target="https://www.ukrinform.net/rubric-society/3170211-ukraine-to-manufacture-sinovac-flu-and-covid19-vaccines.html" TargetMode="External"/><Relationship Id="rId63" Type="http://schemas.openxmlformats.org/officeDocument/2006/relationships/hyperlink" Target="https://ir.novavax.com/news-releases/news-release-details/novavax-announces-covid-19-vaccine-manufacturing-agreement-serum" TargetMode="External"/><Relationship Id="rId159" Type="http://schemas.openxmlformats.org/officeDocument/2006/relationships/hyperlink" Target="https://www.business-live.co.uk/manufacturing/uk-factories-making-astrazeneca-vaccine-19708380" TargetMode="External"/><Relationship Id="rId366" Type="http://schemas.openxmlformats.org/officeDocument/2006/relationships/hyperlink" Target="https://www.fiercepharma.com/manufacturing/astrazeneca-taps-jcr-pharmaceuticals-daiichi-sankyo-and-other-local-pharmas-to-supply" TargetMode="External"/><Relationship Id="rId573" Type="http://schemas.openxmlformats.org/officeDocument/2006/relationships/hyperlink" Target="https://www.reuters.com/article/health-coronavirus-russia-vaccine-india/indias-stelis-biopharma-to-make-200-million-doses-of-sputnik-v-vaccine-idUSKBN2BB0ST" TargetMode="External"/><Relationship Id="rId780" Type="http://schemas.openxmlformats.org/officeDocument/2006/relationships/hyperlink" Target="https://www.reuters.com/article/us-health-coronavirus-mexico-vaccine-idUSKCN2AS0P0" TargetMode="External"/><Relationship Id="rId226" Type="http://schemas.openxmlformats.org/officeDocument/2006/relationships/hyperlink" Target="https://www.fiercepharma.com/manufacturing/curevac-ties-up-wacker-to-churn-out-more-than-100m-doses-mrna-coronavirus-vaccine" TargetMode="External"/><Relationship Id="rId433" Type="http://schemas.openxmlformats.org/officeDocument/2006/relationships/hyperlink" Target="https://www.kaneka.co.jp/en/topics/news/2020/ennr2008041.html" TargetMode="External"/><Relationship Id="rId640" Type="http://schemas.openxmlformats.org/officeDocument/2006/relationships/hyperlink" Target="https://news.yahoo.com/algeria-start-russias-sputnik-v-222338439.html?guccounter=1&amp;guce_referrer=aHR0cHM6Ly93d3cuZ29vZ2xlLmNvbS8&amp;guce_referrer_sig=AQAAAGJWaN1-CKHB64UOvmO70Sw-F3jctyCrf0cmMhDJ_bCLvp-adxshf5XKe_wVwK6rX46uToPe1Ptc1PP3NEEpEhLRVvGfRuRAnIKOg5w25Umf8zKBIIBFOtc9WqzaXSk00wu020owjnTFJTlsg2JcdFtmj4z82eJMCSsqMEdmLpOY" TargetMode="External"/><Relationship Id="rId738" Type="http://schemas.openxmlformats.org/officeDocument/2006/relationships/hyperlink" Target="https://news.cgtn.com/news/2020-12-16/Chinese-firm-Sinovac-sends-second-COVID-19-vaccine-batch-to-Brazil-WgbtSOc3Ty/index.html" TargetMode="External"/><Relationship Id="rId74" Type="http://schemas.openxmlformats.org/officeDocument/2006/relationships/hyperlink" Target="https://www.dailycamera.com/2020/12/01/boulders-cordenpharma-begins-shipping-lipids-for-moderna-vaccine/" TargetMode="External"/><Relationship Id="rId377" Type="http://schemas.openxmlformats.org/officeDocument/2006/relationships/hyperlink" Target="https://www.fiercepharma.com/manufacturing/curevac-ties-up-wacker-to-churn-out-more-than-100m-doses-mrna-coronavirus-vaccine" TargetMode="External"/><Relationship Id="rId500" Type="http://schemas.openxmlformats.org/officeDocument/2006/relationships/hyperlink" Target="https://www.fiercepharma.com/manufacturing/pfizer-to-nearly-halve-covid-19-vaccine-production-timeline-sterile-injectables-vp" TargetMode="External"/><Relationship Id="rId584" Type="http://schemas.openxmlformats.org/officeDocument/2006/relationships/hyperlink" Target="https://theprint.in/health/bharat-biotechs-covaxin-production-could-go-up-7-times-with-help-from-karnataka-gujarat-labs/628631/" TargetMode="External"/><Relationship Id="rId5" Type="http://schemas.openxmlformats.org/officeDocument/2006/relationships/hyperlink" Target="https://www.reuters.com/article/us-health-coronavirus-southkorea-astraze/south-koreas-sk-bioscience-in-deal-with-astrazeneca-on-vaccine-idUSKCN24M0ZF" TargetMode="External"/><Relationship Id="rId237" Type="http://schemas.openxmlformats.org/officeDocument/2006/relationships/hyperlink" Target="https://www.dynavax.com/contact/" TargetMode="External"/><Relationship Id="rId444" Type="http://schemas.openxmlformats.org/officeDocument/2006/relationships/hyperlink" Target="https://www.thepharmaletter.com/article/137-million-investment-in-new-production-plant-for-sputnik-v-vaccine" TargetMode="External"/><Relationship Id="rId651" Type="http://schemas.openxmlformats.org/officeDocument/2006/relationships/hyperlink" Target="https://www.reuters.com/article/us-health-coronavirus-rovi-moderna/rovi-to-make-active-agents-for-moderna-covid-19-vaccine-idUSKBN2BZ0N9" TargetMode="External"/><Relationship Id="rId749" Type="http://schemas.openxmlformats.org/officeDocument/2006/relationships/hyperlink" Target="https://www.thejakartapost.com/news/2020/10/20/bio-farma-to-produce-more-than-16-million-doses-of-covid-19-vaccine-per-month.html" TargetMode="External"/><Relationship Id="rId290" Type="http://schemas.openxmlformats.org/officeDocument/2006/relationships/hyperlink" Target="https://www.reuters.com/article/us-health-coronavirus-curevac-bayer-idUSKBN2A11VX" TargetMode="External"/><Relationship Id="rId304" Type="http://schemas.openxmlformats.org/officeDocument/2006/relationships/hyperlink" Target="https://www.mabxience.com/spanish-group-insud-pharma-signs-agreement-with-astrazeneca-to-manufacture-covid-19-vaccine-candidate/" TargetMode="External"/><Relationship Id="rId388" Type="http://schemas.openxmlformats.org/officeDocument/2006/relationships/hyperlink" Target="https://www.reuters.com/article/us-health-coronavirus-curevac-bayer-idUSKBN2A11VX" TargetMode="External"/><Relationship Id="rId511" Type="http://schemas.openxmlformats.org/officeDocument/2006/relationships/hyperlink" Target="https://www.reuters.com/article/us-health-coronavirus-biontech-productio/biontech-buys-german-site-from-novartis-to-boost-vaccine-output-idUSKBN268126" TargetMode="External"/><Relationship Id="rId609" Type="http://schemas.openxmlformats.org/officeDocument/2006/relationships/hyperlink" Target="https://www.npr.org/sections/goatsandsoda/2021/03/18/978065736/indias-role-in-covid-19-vaccine-production-is-getting-even-bigger" TargetMode="External"/><Relationship Id="rId85" Type="http://schemas.openxmlformats.org/officeDocument/2006/relationships/hyperlink" Target="https://www.biospace.com/article/moderna-and-catalent-partner-to-manufacture-covid-19-vaccine/" TargetMode="External"/><Relationship Id="rId150" Type="http://schemas.openxmlformats.org/officeDocument/2006/relationships/hyperlink" Target="https://www.reuters.com/article/us-health-coronavirus-astrazeneca-idt/germanys-idt-to-help-make-astrazenecas-covid-19-vaccine-sources-idUSKBN2AA1ST" TargetMode="External"/><Relationship Id="rId595" Type="http://schemas.openxmlformats.org/officeDocument/2006/relationships/hyperlink" Target="https://english.kyodonews.net/news/2021/03/8078589912f6-japanese-drugmaker-starts-astrazeneca-vaccine-production-in-japan.html" TargetMode="External"/><Relationship Id="rId248" Type="http://schemas.openxmlformats.org/officeDocument/2006/relationships/hyperlink" Target="https://www.catalent.com/catalent-news/catalent-signs-agreement-with-astrazeneca-to-expand-manufacturing-support-for-covid-19-vaccine-azd1222/" TargetMode="External"/><Relationship Id="rId455" Type="http://schemas.openxmlformats.org/officeDocument/2006/relationships/hyperlink" Target="https://www.baxter.com/baxter-newsroom/baxter-biopharma-solutions-and-moderna-announce-agreement-fillfinish-manufacturing" TargetMode="External"/><Relationship Id="rId662" Type="http://schemas.openxmlformats.org/officeDocument/2006/relationships/hyperlink" Target="https://mexico-now.com/685000-daily-vaccines-against-covid-19-will-be-packaged-in-mexico/" TargetMode="External"/><Relationship Id="rId12" Type="http://schemas.openxmlformats.org/officeDocument/2006/relationships/hyperlink" Target="https://www.fiercepharma.com/manufacturing/astrazeneca-bumps-up-vaccine-deal-brazil-to-360m-more-doses-licensing-rights" TargetMode="External"/><Relationship Id="rId108" Type="http://schemas.openxmlformats.org/officeDocument/2006/relationships/hyperlink" Target="https://www.reuters.com/article/us-reig-jofre-johnson-johnson-vaccine/spains-reig-jofre-to-manufacture-jjs-covid-19-vaccine-shares-soar-idUSKBN28P0V2" TargetMode="External"/><Relationship Id="rId315" Type="http://schemas.openxmlformats.org/officeDocument/2006/relationships/hyperlink" Target="https://www.sanofi.com/en/media-room/press-releases/2021/2021-02-22-11-40-00-2179318" TargetMode="External"/><Relationship Id="rId522" Type="http://schemas.openxmlformats.org/officeDocument/2006/relationships/hyperlink" Target="https://blogs.sciencemag.org/pipeline/archives/2021/02/02/myths-of-vaccine-manufacturing" TargetMode="External"/><Relationship Id="rId96" Type="http://schemas.openxmlformats.org/officeDocument/2006/relationships/hyperlink" Target="https://www.jnj.com/johnson-johnson-announces-collaboration-to-expand-manufacturing-capabilities-for-its-covid-19-vaccine-candidate-in-support-of-the-companys-goal-to-supply-more-than-one-billion-vaccine-doses-globally" TargetMode="External"/><Relationship Id="rId161" Type="http://schemas.openxmlformats.org/officeDocument/2006/relationships/hyperlink" Target="https://www.business-live.co.uk/manufacturing/uk-factories-making-astrazeneca-vaccine-19708380" TargetMode="External"/><Relationship Id="rId399" Type="http://schemas.openxmlformats.org/officeDocument/2006/relationships/hyperlink" Target="https://www.novartis.com/news/media-releases/novartis-signs-initial-agreement-curevac-manufacture-covid-19-vaccine-candidate" TargetMode="External"/><Relationship Id="rId259" Type="http://schemas.openxmlformats.org/officeDocument/2006/relationships/hyperlink" Target="https://ir.novavax.com/news-releases/news-release-details/novavax-and-sk-bioscience-announce-collaboration-novavax-covid" TargetMode="External"/><Relationship Id="rId466" Type="http://schemas.openxmlformats.org/officeDocument/2006/relationships/hyperlink" Target="https://www.reuters.com/article/us-health-coronavirus-vaccine-fosunpharm/chinas-fosun-plans-plant-to-make-biontechs-covid-19-vaccine-caixin-idUSKBN2940XE" TargetMode="External"/><Relationship Id="rId673" Type="http://schemas.openxmlformats.org/officeDocument/2006/relationships/hyperlink" Target="https://www.thehindu.com/business/Industry/bharat-biotech-ramps-up-covaxin-production-capacity-to-700-mn-doses-per-annum/article34367039.ece" TargetMode="External"/><Relationship Id="rId23" Type="http://schemas.openxmlformats.org/officeDocument/2006/relationships/hyperlink" Target="https://www.fiercepharma.com/manufacturing/astrazeneca-taps-jcr-pharmaceuticals-daiichi-sankyo-and-other-local-pharmas-to-supply" TargetMode="External"/><Relationship Id="rId119" Type="http://schemas.openxmlformats.org/officeDocument/2006/relationships/hyperlink" Target="https://www.reuters.com/article/us-health-coronavirus-curevac-bayer-idUSKBN2A11VX" TargetMode="External"/><Relationship Id="rId326" Type="http://schemas.openxmlformats.org/officeDocument/2006/relationships/hyperlink" Target="https://www.bharatbiotech.com/images/press/occugen-bharat-biotech-covaxin-commercialization.pdf" TargetMode="External"/><Relationship Id="rId533" Type="http://schemas.openxmlformats.org/officeDocument/2006/relationships/hyperlink" Target="https://blog.jonasneubert.com/2021/01/10/exploring-the-supply-chain-of-the-pfizer-biontech-and-moderna-covid-19-vaccines/" TargetMode="External"/><Relationship Id="rId740" Type="http://schemas.openxmlformats.org/officeDocument/2006/relationships/hyperlink" Target="https://www.reuters.com/article/health-coronavirus-emirates-vaccine/uae-company-nears-end-of-chinese-covid-19-vaccine-trial-idINL8N2GY1I8" TargetMode="External"/><Relationship Id="rId172" Type="http://schemas.openxmlformats.org/officeDocument/2006/relationships/hyperlink" Target="https://www.takeda.com/newsroom/newsreleases/2020/novavax-and-takeda-announce-collaboration-for-novavax-covid-19-vaccine-candidate-in-japan/" TargetMode="External"/><Relationship Id="rId477" Type="http://schemas.openxmlformats.org/officeDocument/2006/relationships/hyperlink" Target="https://www.wsj.com/articles/if-one-leading-coronavirus-vaccine-works-thank-this-tiny-firm-in-rural-austria-11604664001" TargetMode="External"/><Relationship Id="rId600" Type="http://schemas.openxmlformats.org/officeDocument/2006/relationships/hyperlink" Target="https://www.marketscreener.com/quote/stock/LONZA-GROUP-AG-2956013/news/Lonza-plant-in-Switzerland-starts-making-ingredients-for-Moderna-COVID-shot-32170547/" TargetMode="External"/><Relationship Id="rId684" Type="http://schemas.openxmlformats.org/officeDocument/2006/relationships/hyperlink" Target="https://www.sanofi.com/en/media-room/press-releases/2021/2021-04-26-13-00-00-2216648" TargetMode="External"/><Relationship Id="rId337" Type="http://schemas.openxmlformats.org/officeDocument/2006/relationships/hyperlink" Target="https://www.curevac.com/en/2020/11/17/curevac-establishes-european-based-network-to-ramp-up-manufacturing-of-its-covid-19-vaccine-candidate-cvncov/" TargetMode="External"/><Relationship Id="rId34" Type="http://schemas.openxmlformats.org/officeDocument/2006/relationships/hyperlink" Target="https://www.novasep.com/home/about-novasep/media-events/press-release/covid-19-vaccine-candidate-novasep-signs-a-master-supply-and-development-agreement-with-astrazeneca.html" TargetMode="External"/><Relationship Id="rId544" Type="http://schemas.openxmlformats.org/officeDocument/2006/relationships/hyperlink" Target="https://www.reuters.com/article/us-health-coronavirus-germany-dermapharm-idUSKBN2A91CK" TargetMode="External"/><Relationship Id="rId751" Type="http://schemas.openxmlformats.org/officeDocument/2006/relationships/hyperlink" Target="http://www.sinopharm.com/en/s/1395-4689-38227.html" TargetMode="External"/><Relationship Id="rId183" Type="http://schemas.openxmlformats.org/officeDocument/2006/relationships/hyperlink" Target="https://www.catalent.com/catalent-news/catalent-signs-agreement-with-astrazeneca-to-manufacture-covid-19-vaccine-candidate/" TargetMode="External"/><Relationship Id="rId390" Type="http://schemas.openxmlformats.org/officeDocument/2006/relationships/hyperlink" Target="https://www.curevac.com/en/2021/02/03/gsk-and-curevac-to-develop-next-generation-mrna-covid-19-vaccines/" TargetMode="External"/><Relationship Id="rId404" Type="http://schemas.openxmlformats.org/officeDocument/2006/relationships/hyperlink" Target="https://www.novartis.com/news/media-releases/novartis-signs-initial-agreement-curevac-manufacture-covid-19-vaccine-candidate" TargetMode="External"/><Relationship Id="rId611" Type="http://schemas.openxmlformats.org/officeDocument/2006/relationships/hyperlink" Target="https://www.usnews.com/news/world/articles/2021-03-26/volunteers-break-rank-to-raise-doubts-in-trial-of-russias-second-covid-19-vaccine" TargetMode="External"/><Relationship Id="rId250" Type="http://schemas.openxmlformats.org/officeDocument/2006/relationships/hyperlink" Target="https://www.cincinnati.com/story/news/2020/06/04/covid-19-west-chester-astrazeneca-plant-make-vaccine/3142980001/" TargetMode="External"/><Relationship Id="rId488" Type="http://schemas.openxmlformats.org/officeDocument/2006/relationships/hyperlink" Target="https://www.sanofi.com/en/media-room/press-releases/2021/2021-01-27-07-30-00" TargetMode="External"/><Relationship Id="rId695" Type="http://schemas.openxmlformats.org/officeDocument/2006/relationships/hyperlink" Target="https://pulsenews.co.kr/view.php?year=2021&amp;amp;no=366862" TargetMode="External"/><Relationship Id="rId709" Type="http://schemas.openxmlformats.org/officeDocument/2006/relationships/hyperlink" Target="https://www.wsj.com/articles/biontech-to-make-covid-19-vaccines-in-singapore-11620624600" TargetMode="External"/><Relationship Id="rId45" Type="http://schemas.openxmlformats.org/officeDocument/2006/relationships/hyperlink" Target="https://www.insider.com/novavax-aims-for-2-billion-covid-19-vaccine-doses-with-expanded-serum-institute-deal-2020-9" TargetMode="External"/><Relationship Id="rId110" Type="http://schemas.openxmlformats.org/officeDocument/2006/relationships/hyperlink" Target="https://rdif.ru/Eng_fullNews/6295/" TargetMode="External"/><Relationship Id="rId348" Type="http://schemas.openxmlformats.org/officeDocument/2006/relationships/hyperlink" Target="https://asia.nikkei.com/Spotlight/Coronavirus/Japan-to-produce-90m-doses-of-AstraZeneca-COVID-19-vaccine" TargetMode="External"/><Relationship Id="rId555" Type="http://schemas.openxmlformats.org/officeDocument/2006/relationships/hyperlink" Target="https://www.reuters.com/article/health-coronavirus-vaccines-baxter-intl/update-1-baxter-to-start-production-in-germany-of-biontech-pfizer-vaccine-by-early-march-idUKL8N2JO32D" TargetMode="External"/><Relationship Id="rId762" Type="http://schemas.openxmlformats.org/officeDocument/2006/relationships/hyperlink" Target="http://www.china.org.cn/world/2021-03/25/content_77347155.htm" TargetMode="External"/><Relationship Id="rId194" Type="http://schemas.openxmlformats.org/officeDocument/2006/relationships/hyperlink" Target="https://www.globenewswire.com/news-release/2020/09/15/2093589/0/en/Novavax-Announces-COVID-19-Vaccine-Manufacturing-Agreement-with-Serum-Institute-of-India-Increasing-Novavax-Global-Production-Capacity-to-Over-2-Billion-Doses-Annually.html" TargetMode="External"/><Relationship Id="rId208" Type="http://schemas.openxmlformats.org/officeDocument/2006/relationships/hyperlink" Target="https://investors.modernatx.com/news-releases/news-release-details/moderna-and-rovi-announce-collaboration-ous-fill-finish" TargetMode="External"/><Relationship Id="rId415" Type="http://schemas.openxmlformats.org/officeDocument/2006/relationships/hyperlink" Target="https://portal.fiocruz.br/en/news/fiocruz-submits-final-application-covid-19-vaccine-registration" TargetMode="External"/><Relationship Id="rId622" Type="http://schemas.openxmlformats.org/officeDocument/2006/relationships/hyperlink" Target="https://ndmais.com.br/saude/fiocruz-entrega-mais-5-milhoes-de-doses-oxford-astrazeneca-nesta-semana-veja-cronograma/" TargetMode="External"/><Relationship Id="rId261" Type="http://schemas.openxmlformats.org/officeDocument/2006/relationships/hyperlink" Target="https://www.reuters.com/article/us-reig-jofre-johnson-johnson-vaccine/spains-reig-jofre-to-manufacture-jjs-covid-19-vaccine-shares-soar-idUSKBN28P0V2" TargetMode="External"/><Relationship Id="rId499" Type="http://schemas.openxmlformats.org/officeDocument/2006/relationships/hyperlink" Target="https://www.fiercepharma.com/manufacturing/pfizer-to-nearly-halve-covid-19-vaccine-production-timeline-sterile-injectables-vp" TargetMode="External"/><Relationship Id="rId56" Type="http://schemas.openxmlformats.org/officeDocument/2006/relationships/hyperlink" Target="https://ir.novavax.com/news-releases/news-release-details/novavax-and-sk-bioscience-announce-collaboration-novavax-covid" TargetMode="External"/><Relationship Id="rId359" Type="http://schemas.openxmlformats.org/officeDocument/2006/relationships/hyperlink" Target="https://www.csl.com/news/2021/20210324-csl-dispatches-first-australian-made-doses-of-the-astrazeneca-covid-19-vaccine" TargetMode="External"/><Relationship Id="rId566" Type="http://schemas.openxmlformats.org/officeDocument/2006/relationships/hyperlink" Target="https://lenta.inform.kz/en/karaganda-pharmaceutical-complex-produces-sputnik-v-vaccines-in-pilot-batch_a3756714" TargetMode="External"/><Relationship Id="rId773" Type="http://schemas.openxmlformats.org/officeDocument/2006/relationships/hyperlink" Target="https://eng.belta.by/society/view/belarus-begins-covid-19-vaccinations-with-chinese-shots-138222-2021/" TargetMode="External"/><Relationship Id="rId121" Type="http://schemas.openxmlformats.org/officeDocument/2006/relationships/hyperlink" Target="https://apnews.com/press-release/globenewswire-mobile/743b579f8ce8bf67a95a9f02161a180d" TargetMode="External"/><Relationship Id="rId219" Type="http://schemas.openxmlformats.org/officeDocument/2006/relationships/hyperlink" Target="https://www.nytimes.com/2021/01/13/health/covid-vaccine-johnson-johnson.html?referringSource=articleShare" TargetMode="External"/><Relationship Id="rId426" Type="http://schemas.openxmlformats.org/officeDocument/2006/relationships/hyperlink" Target="http:/ir.inovio.com/news-releases/news-releases-details/2020/INOVIO-Expands-Global-Manufacturing-Consortium-For-Its-COVID-19-Vaccine-Candidate-INO-4800-With-Addition-of-Kaneka-Eurogentec-S.A/default.aspx" TargetMode="External"/><Relationship Id="rId633" Type="http://schemas.openxmlformats.org/officeDocument/2006/relationships/hyperlink" Target="https://www.businesstoday.in/current/economy-politics/covid-19-panacea-biotec-to-produce-100-million-doses-of-sputnik-v-in-india-annually/story/435799.html" TargetMode="External"/><Relationship Id="rId67" Type="http://schemas.openxmlformats.org/officeDocument/2006/relationships/hyperlink" Target="https://news.yahoo.com/baxter-bax-inks-sterile-manufacturing-140902096.html" TargetMode="External"/><Relationship Id="rId272" Type="http://schemas.openxmlformats.org/officeDocument/2006/relationships/hyperlink" Target="https://investors.modernatx.com/news-releases/news-release-details/moderna-and-rovi-announce-collaboration-ous-fill-finish" TargetMode="External"/><Relationship Id="rId577" Type="http://schemas.openxmlformats.org/officeDocument/2006/relationships/hyperlink" Target="https://www.reuters.com/article/us-health-coronavirus-moderna/moderna-says-u-s-supply-of-its-vaccine-doses-have-lagged-recently-idUSKBN2AG1NK" TargetMode="External"/><Relationship Id="rId700" Type="http://schemas.openxmlformats.org/officeDocument/2006/relationships/hyperlink" Target="https://sputnikvaccine.com/newsroom/pressreleases/rdif-and-shenzhen-yuanxing-gene-tech-agree-to-produce-over-60-million-doses-of-the-sputnik-v-vaccine/" TargetMode="External"/><Relationship Id="rId132" Type="http://schemas.openxmlformats.org/officeDocument/2006/relationships/hyperlink" Target="https://trialsitenews.com/cansino-biologics-inks-deal-with-malaysian-holding-company-to-prepare-commercialization-distribution-of-ad5-ncov-covid-19-vaccine/" TargetMode="External"/><Relationship Id="rId437" Type="http://schemas.openxmlformats.org/officeDocument/2006/relationships/hyperlink" Target="https://seatca.org/canadas-covid-19-vaccine-contender-medicagos-breakthrough-ties-to-big-tobacco-and-warnings-a-pandemic-was-coming/" TargetMode="External"/><Relationship Id="rId644" Type="http://schemas.openxmlformats.org/officeDocument/2006/relationships/hyperlink" Target="http://www.takungpao.com/news/232108/2021/0311/561537.html" TargetMode="External"/><Relationship Id="rId283" Type="http://schemas.openxmlformats.org/officeDocument/2006/relationships/hyperlink" Target="https://apnews.com/article/virus-outbreak-health-clinical-trials-africa-south-africa-88e7811fd1efe040880fa3a1ad809c88" TargetMode="External"/><Relationship Id="rId490" Type="http://schemas.openxmlformats.org/officeDocument/2006/relationships/hyperlink" Target="https://www.pfizer.com/news/press-release/press-release-detail/pfizer-and-biontech-receive-authorization-european-union" TargetMode="External"/><Relationship Id="rId504" Type="http://schemas.openxmlformats.org/officeDocument/2006/relationships/hyperlink" Target="https://www.fiercepharma.com/manufacturing/pfizer-to-nearly-halve-covid-19-vaccine-production-timeline-sterile-injectables-vp" TargetMode="External"/><Relationship Id="rId711" Type="http://schemas.openxmlformats.org/officeDocument/2006/relationships/hyperlink" Target="https://www.reuters.com/business/healthcare-pharmaceuticals/biontech-build-mrna-manufacturing-site-singapore-2021-05-10/" TargetMode="External"/><Relationship Id="rId78" Type="http://schemas.openxmlformats.org/officeDocument/2006/relationships/hyperlink" Target="https://www.npr.org/sections/health-shots/2020/12/17/947628608/how-will-moderna-meet-the-demand-for-its-covid-19-vaccine" TargetMode="External"/><Relationship Id="rId143" Type="http://schemas.openxmlformats.org/officeDocument/2006/relationships/hyperlink" Target="https://www.fiercepharma.com/manufacturing/astrazeneca-taps-jcr-pharmaceuticals-daiichi-sankyo-and-other-local-pharmas-to-supply" TargetMode="External"/><Relationship Id="rId350" Type="http://schemas.openxmlformats.org/officeDocument/2006/relationships/hyperlink" Target="https://www.abc.net.au/news/science/2021-02-18/covid-19-vaccines-csl-mrna-adenovirus-astrazeneca-pfizer-tga/13160404" TargetMode="External"/><Relationship Id="rId588" Type="http://schemas.openxmlformats.org/officeDocument/2006/relationships/hyperlink" Target="https://www.reuters.com/article/us-health-coronavirus-astrazeneca-japan/astrazeneca-to-ask-japans-jcr-pharmaceutical-to-produce-covid-19-vaccine-nikkei-idUSKBN29W17M" TargetMode="External"/><Relationship Id="rId9" Type="http://schemas.openxmlformats.org/officeDocument/2006/relationships/hyperlink" Target="https://www.astrazeneca.com/media-centre/press-releases/2020/astrazenecas-covid-19-vaccine-authorised-in-uk.html" TargetMode="External"/><Relationship Id="rId210" Type="http://schemas.openxmlformats.org/officeDocument/2006/relationships/hyperlink" Target="https://www.cordenpharma.com/facilities/colorado" TargetMode="External"/><Relationship Id="rId448" Type="http://schemas.openxmlformats.org/officeDocument/2006/relationships/hyperlink" Target="https://www.newsobserver.com/news/coronavirus/article249663953.html" TargetMode="External"/><Relationship Id="rId655" Type="http://schemas.openxmlformats.org/officeDocument/2006/relationships/hyperlink" Target="https://www.koreabiomed.com/news/articleView.html?idxno=10958" TargetMode="External"/><Relationship Id="rId294" Type="http://schemas.openxmlformats.org/officeDocument/2006/relationships/hyperlink" Target="https://www.biospectrumasia.com/news/52/16841/solbio-signs-deal-with-cansino-to-distribute-covid-19-vaccine-in-malaysia.html" TargetMode="External"/><Relationship Id="rId308" Type="http://schemas.openxmlformats.org/officeDocument/2006/relationships/hyperlink" Target="https://www.reuters.com/article/health-coronavirus-thailand/update-1-thailand-on-track-to-distribute-locally-made-covid-19-vaccines-in-june-idUSL1N2K40FF" TargetMode="External"/><Relationship Id="rId515" Type="http://schemas.openxmlformats.org/officeDocument/2006/relationships/hyperlink" Target="https://www.cnbc.com/2020/09/17/biontech-buys-german-site-from-novartis-to-boost-vaccine-output.html" TargetMode="External"/><Relationship Id="rId722" Type="http://schemas.openxmlformats.org/officeDocument/2006/relationships/hyperlink" Target="https://www.cnbc.com/2021/01/18/brazil-clears-emergency-use-of-sinovac-astrazeneca-vaccines.html" TargetMode="External"/><Relationship Id="rId89" Type="http://schemas.openxmlformats.org/officeDocument/2006/relationships/hyperlink" Target="https://www.reuters.com/article/us-health-coronavirus-moderna-recipharm/swedens-recipharm-to-help-make-modernas-covid-19-vaccine-outside-u-s-idUSKBN2941TJ" TargetMode="External"/><Relationship Id="rId154" Type="http://schemas.openxmlformats.org/officeDocument/2006/relationships/hyperlink" Target="https://www.business-live.co.uk/manufacturing/uk-factories-making-astrazeneca-vaccine-19708380" TargetMode="External"/><Relationship Id="rId361" Type="http://schemas.openxmlformats.org/officeDocument/2006/relationships/hyperlink" Target="https://www.bbc.com/news/health-55274833" TargetMode="External"/><Relationship Id="rId599" Type="http://schemas.openxmlformats.org/officeDocument/2006/relationships/hyperlink" Target="https://www.marketscreener.com/quote/stock/LONZA-GROUP-AG-2956013/news/Lonza-plant-in-Switzerland-starts-making-ingredients-for-Moderna-COVID-shot-32170547/" TargetMode="External"/><Relationship Id="rId459" Type="http://schemas.openxmlformats.org/officeDocument/2006/relationships/hyperlink" Target="https://www.politico.eu/article/after-failing-to-deliver-astrazeneca-rethinks-eu-coronavirus-vaccine-supply-chain/" TargetMode="External"/><Relationship Id="rId666" Type="http://schemas.openxmlformats.org/officeDocument/2006/relationships/hyperlink" Target="https://www.reuters.com/world/europe/german-plant-aims-make-up-10-mln-doses-sputnik-v-vaccine-monthly-by-year-end-2021-04-09/" TargetMode="External"/><Relationship Id="rId16" Type="http://schemas.openxmlformats.org/officeDocument/2006/relationships/hyperlink" Target="https://www.bignewsnetwork.com/news/267150863/brazil-to-receive-15-mln-astrazeneca-covid-doses-in-jan-feb" TargetMode="External"/><Relationship Id="rId221" Type="http://schemas.openxmlformats.org/officeDocument/2006/relationships/hyperlink" Target="https://www.biospace.com/article/michigan-s-gram-inks-covid-19-vaccine-manufacturing-deal-with-j-and-j/" TargetMode="External"/><Relationship Id="rId319" Type="http://schemas.openxmlformats.org/officeDocument/2006/relationships/hyperlink" Target="https://rdif.ru/Eng_fullNews/6217/" TargetMode="External"/><Relationship Id="rId526" Type="http://schemas.openxmlformats.org/officeDocument/2006/relationships/hyperlink" Target="https://blogs.sciencemag.org/pipeline/archives/2021/02/02/myths-of-vaccine-manufacturing" TargetMode="External"/><Relationship Id="rId733" Type="http://schemas.openxmlformats.org/officeDocument/2006/relationships/hyperlink" Target="https://www.reuters.com/article/health-coronavirus-emirates-vaccine-int/uae-company-nears-end-of-chinese-covid-19-vaccine-trial-idUSKBN26T1N5" TargetMode="External"/><Relationship Id="rId165" Type="http://schemas.openxmlformats.org/officeDocument/2006/relationships/hyperlink" Target="https://www.business-live.co.uk/manufacturing/uk-factories-making-astrazeneca-vaccine-19708380" TargetMode="External"/><Relationship Id="rId372" Type="http://schemas.openxmlformats.org/officeDocument/2006/relationships/hyperlink" Target="https://www.washingtonpost.com/health/2021/03/02/merck-johnson-and-johnson-covid-vaccine-partnership/" TargetMode="External"/><Relationship Id="rId677" Type="http://schemas.openxmlformats.org/officeDocument/2006/relationships/hyperlink" Target="https://www.thehindu.com/business/Industry/bharat-biotech-ramps-up-covaxin-production-capacity-to-700-mn-doses-per-annum/article34367039.ece" TargetMode="External"/><Relationship Id="rId232" Type="http://schemas.openxmlformats.org/officeDocument/2006/relationships/hyperlink" Target="https://www.businesstoday.com.my/2020/09/29/solbio-forges-partnership-with-cansino-biologics-to-distribute-coronavirus-vaccine-in-malaysia/" TargetMode="External"/><Relationship Id="rId27" Type="http://schemas.openxmlformats.org/officeDocument/2006/relationships/hyperlink" Target="https://www.mabxience.com/mabxience-enters-into-an-agreement-with-astrazeneca-to-produce-covid-19-vaccine/" TargetMode="External"/><Relationship Id="rId537" Type="http://schemas.openxmlformats.org/officeDocument/2006/relationships/hyperlink" Target="https://blog.jonasneubert.com/2021/01/10/exploring-the-supply-chain-of-the-pfizer-biontech-and-moderna-covid-19-vaccines/" TargetMode="External"/><Relationship Id="rId744" Type="http://schemas.openxmlformats.org/officeDocument/2006/relationships/hyperlink" Target="http://www.sinovac.com/?optionid=754&amp;auto_id=908" TargetMode="External"/><Relationship Id="rId80" Type="http://schemas.openxmlformats.org/officeDocument/2006/relationships/hyperlink" Target="https://www.brusselstimes.com/news/eu-affairs/149122/moderna-vaccine-distribution-starts-in-the-eu-medicines-health-products-famhp/" TargetMode="External"/><Relationship Id="rId176" Type="http://schemas.openxmlformats.org/officeDocument/2006/relationships/hyperlink" Target="https://www.prnewswire.com/news-releases/endo-announces-fill-finish-manufacturing-and-services-agreement-for-novavax-covid-19-vaccine-candidate-301138018.html" TargetMode="External"/><Relationship Id="rId383" Type="http://schemas.openxmlformats.org/officeDocument/2006/relationships/hyperlink" Target="https://www.fiercepharma.com/manufacturing/curevac-ties-up-wacker-to-churn-out-more-than-100m-doses-mrna-coronavirus-vaccine" TargetMode="External"/><Relationship Id="rId590" Type="http://schemas.openxmlformats.org/officeDocument/2006/relationships/hyperlink" Target="https://english.kyodonews.net/news/2021/03/8078589912f6-japanese-drugmaker-starts-astrazeneca-vaccine-production-in-japan.html" TargetMode="External"/><Relationship Id="rId604" Type="http://schemas.openxmlformats.org/officeDocument/2006/relationships/hyperlink" Target="https://www.marketscreener.com/quote/stock/LONZA-GROUP-AG-2956013/news/Lonza-plant-in-Switzerland-starts-making-ingredients-for-Moderna-COVID-shot-32170547/" TargetMode="External"/><Relationship Id="rId243" Type="http://schemas.openxmlformats.org/officeDocument/2006/relationships/hyperlink" Target="https://www.news18.com/news/business/japan-in-deals-with-astrazeneca-novavax-for-covid-19-vaccines-2766891.html" TargetMode="External"/><Relationship Id="rId450" Type="http://schemas.openxmlformats.org/officeDocument/2006/relationships/hyperlink" Target="https://www.inquirer.com/business/drugs/merck-west-point-jj-covid-19-vaccine-20210311.html" TargetMode="External"/><Relationship Id="rId688" Type="http://schemas.openxmlformats.org/officeDocument/2006/relationships/hyperlink" Target="https://www.times-news.com/coronavirus/the-latest-south-korean-firm-to-produce-novavax-vaccine/article_5e0031d3-1445-50ee-8f30-a31e1e60483d.html" TargetMode="External"/><Relationship Id="rId38" Type="http://schemas.openxmlformats.org/officeDocument/2006/relationships/hyperlink" Target="https://www.catalent.com/catalent-news/catalent-signs-agreement-with-astrazeneca-to-manufacture-covid-19-vaccine-candidate/" TargetMode="External"/><Relationship Id="rId103" Type="http://schemas.openxmlformats.org/officeDocument/2006/relationships/hyperlink" Target="https://www.fiercepharma.com/manufacturing/j-j-touts-covid-vaccine-supply-chain-stability-eyes-plans-for-2022" TargetMode="External"/><Relationship Id="rId310" Type="http://schemas.openxmlformats.org/officeDocument/2006/relationships/hyperlink" Target="https://www.reuters.com/article/health-coronavirus-thailand/update-1-thailand-on-track-to-distribute-locally-made-covid-19-vaccines-in-june-idUSL1N2K40FF" TargetMode="External"/><Relationship Id="rId548" Type="http://schemas.openxmlformats.org/officeDocument/2006/relationships/hyperlink" Target="https://cen.acs.org/business/outsourcing/Pfizer-Moderna-ready-vaccine-manufacturing/98/i46" TargetMode="External"/><Relationship Id="rId755" Type="http://schemas.openxmlformats.org/officeDocument/2006/relationships/hyperlink" Target="https://www.thejakartapost.com/news/2020/10/20/bio-farma-to-produce-more-than-16-million-doses-of-covid-19-vaccine-per-month.html" TargetMode="External"/><Relationship Id="rId91" Type="http://schemas.openxmlformats.org/officeDocument/2006/relationships/hyperlink" Target="https://www.dailycamera.com/2020/12/01/boulders-cordenpharma-begins-shipping-lipids-for-moderna-vaccine/" TargetMode="External"/><Relationship Id="rId187" Type="http://schemas.openxmlformats.org/officeDocument/2006/relationships/hyperlink" Target="https://ir.novavax.com/news-releases/news-release-details/novavax-announces-covid-19-vaccine-manufacturing-agreement-serum" TargetMode="External"/><Relationship Id="rId394" Type="http://schemas.openxmlformats.org/officeDocument/2006/relationships/hyperlink" Target="https://www.precisionvaccinations.com/vaccines/sanofi-gsk-covid-19-vaccine" TargetMode="External"/><Relationship Id="rId408" Type="http://schemas.openxmlformats.org/officeDocument/2006/relationships/hyperlink" Target="https://www.novartis.com/news/media-releases/novartis-signs-initial-agreement-curevac-manufacture-covid-19-vaccine-candidate" TargetMode="External"/><Relationship Id="rId615" Type="http://schemas.openxmlformats.org/officeDocument/2006/relationships/hyperlink" Target="https://www.theedgemarkets.com/article/malaysia-receive-35-million-doses-cansino-covid19-vaccine-stages-month-says-adham" TargetMode="External"/><Relationship Id="rId254" Type="http://schemas.openxmlformats.org/officeDocument/2006/relationships/hyperlink" Target="https://www.reuters.com/article/us-health-coronavirus-astrazeneca-idt/germanys-idt-to-help-make-astrazenecas-covid-19-vaccine-sources-idUSKBN2AA1ST" TargetMode="External"/><Relationship Id="rId699" Type="http://schemas.openxmlformats.org/officeDocument/2006/relationships/hyperlink" Target="https://www.siegfried.ch/siegfried+supports+novavax+with+commercial+aseptic+fill+%2526+finish+services+for+its+innovative+coronavirus+vaccine+candidate+nvx-cov2373/news-en/11714" TargetMode="External"/><Relationship Id="rId49" Type="http://schemas.openxmlformats.org/officeDocument/2006/relationships/hyperlink" Target="https://www.reuters.com/article/health-coronavirus-novavax/novavax-aims-for-2-billion-covid-19-vaccine-doses-with-expanded-india-deal-idUSKBN2661PI" TargetMode="External"/><Relationship Id="rId114" Type="http://schemas.openxmlformats.org/officeDocument/2006/relationships/hyperlink" Target="https://www.usnews.com/news/health-news/articles/2020-11-13/south-korean-company-to-mass-produce-russias-sputnik-v-coronavirus-vaccine" TargetMode="External"/><Relationship Id="rId461" Type="http://schemas.openxmlformats.org/officeDocument/2006/relationships/hyperlink" Target="https://health.economictimes.indiatimes.com/news/pharma/hyderabads-gland-pharma-to-make-252-million-doses-of-sputnik-v/81546499" TargetMode="External"/><Relationship Id="rId559" Type="http://schemas.openxmlformats.org/officeDocument/2006/relationships/hyperlink" Target="https://www.emdgroup.com/en/news/biontech-strategic-partnership-04-02-2021.html" TargetMode="External"/><Relationship Id="rId766" Type="http://schemas.openxmlformats.org/officeDocument/2006/relationships/hyperlink" Target="https://www.mobihealthnews.com/news/emea/uae-first-country-arab-world-begin-manufacturing-covid-19-vaccine" TargetMode="External"/><Relationship Id="rId198" Type="http://schemas.openxmlformats.org/officeDocument/2006/relationships/hyperlink" Target="https://www.polypeptide.com/wp-content/uploads/2020/06/Press-Release-PolyPeptide-Novavax-Matrix-Adjuvant_2020-06-04.pdf" TargetMode="External"/><Relationship Id="rId321" Type="http://schemas.openxmlformats.org/officeDocument/2006/relationships/hyperlink" Target="https://rdif.ru/Eng_fullNews/6217/" TargetMode="External"/><Relationship Id="rId419" Type="http://schemas.openxmlformats.org/officeDocument/2006/relationships/hyperlink" Target="https://www.wcvb.com/article/he-still-cared-for-her-adopted-woman-meets-reunites-biological-parents-after-50-years/35778166" TargetMode="External"/><Relationship Id="rId626" Type="http://schemas.openxmlformats.org/officeDocument/2006/relationships/hyperlink" Target="https://www.csl.com/news/2021/20210324-csl-dispatches-first-australian-made-doses-of-the-astrazeneca-covid-19-vaccine" TargetMode="External"/><Relationship Id="rId265" Type="http://schemas.openxmlformats.org/officeDocument/2006/relationships/hyperlink" Target="https://ir.novavax.com/news-releases/news-release-details/novavax-announces-covid-19-vaccine-manufacturing-agreement-serum" TargetMode="External"/><Relationship Id="rId472" Type="http://schemas.openxmlformats.org/officeDocument/2006/relationships/hyperlink" Target="https://www.fiercepharma.com/pharma/biontech-and-fosun-lock-down-100m-covid-19-vaccine-doses-for-china" TargetMode="External"/><Relationship Id="rId125" Type="http://schemas.openxmlformats.org/officeDocument/2006/relationships/hyperlink" Target="http://petrovax.com/press_centre/news/2020/1878/" TargetMode="External"/><Relationship Id="rId332" Type="http://schemas.openxmlformats.org/officeDocument/2006/relationships/hyperlink" Target="https://www.curevac.com/en/2020/12/09/curevac-and-fareva-sign-agreement-for-fill-finish-manufacturing-of-curevacs-covid-19-vaccine-candidate-cvncov-joint-press-release/" TargetMode="External"/><Relationship Id="rId777" Type="http://schemas.openxmlformats.org/officeDocument/2006/relationships/hyperlink" Target="https://seenews.com/news/serbia-to-produce-24-mln-doses-of-chinas-sinopharm-vaccine-annually-deputy-pm-734789" TargetMode="External"/><Relationship Id="rId637" Type="http://schemas.openxmlformats.org/officeDocument/2006/relationships/hyperlink" Target="https://www.ema.europa.eu/en/news/increase-vaccine-manufacturing-capacity-supply-covid-19-vaccines-astrazeneca-biontechpfizer-moderna" TargetMode="External"/><Relationship Id="rId276" Type="http://schemas.openxmlformats.org/officeDocument/2006/relationships/hyperlink" Target="https://www.cordenpharma.com/CordenPharma_and_Moderna_Extend_Lipid_Supply_Agreement_for_Moderna_Vaccine_mRNA-1273_Against_Novel_Coronavirus_SARS-CoV-2" TargetMode="External"/><Relationship Id="rId483" Type="http://schemas.openxmlformats.org/officeDocument/2006/relationships/hyperlink" Target="https://corporate.evonik.com/en/evonik-strengthens-strategic-partnership-with-biontech-on-covid-19-vaccine-152784.html" TargetMode="External"/><Relationship Id="rId690" Type="http://schemas.openxmlformats.org/officeDocument/2006/relationships/hyperlink" Target="https://www.aa.com.tr/en/latest-on-coronavirus-outbreak/russias-sputnik-v-vaccine-production-to-start-in-turkey/2220974" TargetMode="External"/><Relationship Id="rId704" Type="http://schemas.openxmlformats.org/officeDocument/2006/relationships/hyperlink" Target="https://www.fiercepharma.com/pharma/moderna-plans-major-expansion-at-massachusetts-based-manufacturing-site-to-help-grow-covid" TargetMode="External"/><Relationship Id="rId40" Type="http://schemas.openxmlformats.org/officeDocument/2006/relationships/hyperlink" Target="https://www.catalent.com/catalent-news/catalent-signs-agreement-with-astrazeneca-to-expand-manufacturing-support-for-covid-19-vaccine-azd1222/" TargetMode="External"/><Relationship Id="rId136" Type="http://schemas.openxmlformats.org/officeDocument/2006/relationships/hyperlink" Target="https://www.fujifilm.com/news/n200817_01.html" TargetMode="External"/><Relationship Id="rId343" Type="http://schemas.openxmlformats.org/officeDocument/2006/relationships/hyperlink" Target="https://www.jcrpharm.co.jp/en/site/en/company/office.html" TargetMode="External"/><Relationship Id="rId550" Type="http://schemas.openxmlformats.org/officeDocument/2006/relationships/hyperlink" Target="https://www.novartis.com/news/media-releases/novartis-signs-initial-agreement-provide-manufacturing-capacity-pfizer-biontech-covid-19-vaccine" TargetMode="External"/><Relationship Id="rId203" Type="http://schemas.openxmlformats.org/officeDocument/2006/relationships/hyperlink" Target="https://www.biopharminternational.com/view/novavax-in-covid-19-vaccine-manufacturing-agreement-with-serum-institute-of-india" TargetMode="External"/><Relationship Id="rId648" Type="http://schemas.openxmlformats.org/officeDocument/2006/relationships/hyperlink" Target="https://investors.modernatx.com/news-releases/news-release-details/moderna-and-rovi-announce-collaboration-ous-fill-finish" TargetMode="External"/><Relationship Id="rId287" Type="http://schemas.openxmlformats.org/officeDocument/2006/relationships/hyperlink" Target="https://www.reuters.com/article/health-coronavirus-russia-vaccine-india-idUSKBN2870F9" TargetMode="External"/><Relationship Id="rId410" Type="http://schemas.openxmlformats.org/officeDocument/2006/relationships/hyperlink" Target="http://www.koreabiomed.com/news/articleView.html?idxno=10421" TargetMode="External"/><Relationship Id="rId494" Type="http://schemas.openxmlformats.org/officeDocument/2006/relationships/hyperlink" Target="https://www.fiercepharma.com/manufacturing/pfizer-to-nearly-halve-covid-19-vaccine-production-timeline-sterile-injectables-vp" TargetMode="External"/><Relationship Id="rId508" Type="http://schemas.openxmlformats.org/officeDocument/2006/relationships/hyperlink" Target="https://www.pfizer.com/news/press-release/press-release-detail/pfizer-and-biontech-supply-us-100-million-additional-doses" TargetMode="External"/><Relationship Id="rId715" Type="http://schemas.openxmlformats.org/officeDocument/2006/relationships/hyperlink" Target="https://www.reuters.com/article/us-health-coronavirus-turkey/turkey-receives-65-million-doses-of-sinovac-vaccine-media-idUSKBN29U0BX" TargetMode="External"/><Relationship Id="rId147" Type="http://schemas.openxmlformats.org/officeDocument/2006/relationships/hyperlink" Target="https://www.reuters.com/article/us-reig-jofre-johnson-johnson-vaccine/spains-reig-jofre-to-manufacture-jjs-covid-19-vaccine-shares-soar-idUSKBN28P0V2" TargetMode="External"/><Relationship Id="rId354" Type="http://schemas.openxmlformats.org/officeDocument/2006/relationships/hyperlink" Target="https://www.sanofi.com/en/media-room/press-releases/2021/2021-02-22-11-40-00-2179318" TargetMode="External"/><Relationship Id="rId51" Type="http://schemas.openxmlformats.org/officeDocument/2006/relationships/hyperlink" Target="https://www.fujifilm.com/news/n200817_01.html" TargetMode="External"/><Relationship Id="rId561" Type="http://schemas.openxmlformats.org/officeDocument/2006/relationships/hyperlink" Target="https://www.reuters.com/article/us-health-coronavirus-brazil-sputnik-idUSKBN2A22OI" TargetMode="External"/><Relationship Id="rId659" Type="http://schemas.openxmlformats.org/officeDocument/2006/relationships/hyperlink" Target="https://mexico-now.com/685000-daily-vaccines-against-covid-19-will-be-packaged-in-mexico/" TargetMode="External"/><Relationship Id="rId214" Type="http://schemas.openxmlformats.org/officeDocument/2006/relationships/hyperlink" Target="https://www.koreatimes.co.kr/www/nation/2021/02/113_303790.html" TargetMode="External"/><Relationship Id="rId298" Type="http://schemas.openxmlformats.org/officeDocument/2006/relationships/hyperlink" Target="https://www.business-live.co.uk/manufacturing/uk-factories-making-astrazeneca-vaccine-19708380" TargetMode="External"/><Relationship Id="rId421" Type="http://schemas.openxmlformats.org/officeDocument/2006/relationships/hyperlink" Target="http://https/www.reuters.com/article/us-health-coronavirus-inovio-pharma/inovio-expects-to-begin-late-stage-covid-19-vaccine-study-in-second-quarter-idUSKBN2991HR" TargetMode="External"/><Relationship Id="rId519" Type="http://schemas.openxmlformats.org/officeDocument/2006/relationships/hyperlink" Target="https://thecanadian.news/2020/11/19/covid-19-french-delpharm-will-produce-part-of-pfizer-and-biontech-vaccines/" TargetMode="External"/><Relationship Id="rId158" Type="http://schemas.openxmlformats.org/officeDocument/2006/relationships/hyperlink" Target="https://www.business-live.co.uk/manufacturing/uk-factories-making-astrazeneca-vaccine-19708380" TargetMode="External"/><Relationship Id="rId726" Type="http://schemas.openxmlformats.org/officeDocument/2006/relationships/hyperlink" Target="https://www.reuters.com/article/us-health-coronavirus-vaccine-sinovac/china-approves-sinovac-biotech-covid-19-vaccine-for-general-public-use-idUSKBN2A60AY" TargetMode="External"/><Relationship Id="rId62" Type="http://schemas.openxmlformats.org/officeDocument/2006/relationships/hyperlink" Target="https://ir.novavax.com/news-releases/news-release-details/novavax-announces-covid-19-vaccine-manufacturing-agreement-serum" TargetMode="External"/><Relationship Id="rId365" Type="http://schemas.openxmlformats.org/officeDocument/2006/relationships/hyperlink" Target="https://ir.novavax.com/news-releases/news-release-details/novavax-and-takeda-finalize-license-agreement-novavax-covid-19" TargetMode="External"/><Relationship Id="rId572" Type="http://schemas.openxmlformats.org/officeDocument/2006/relationships/hyperlink" Target="https://health.economictimes.indiatimes.com/news/industry/covid-19-vaccine-virchow-biotech-to-make-200-million-doses-of-russias-sputnik-v-in-india/81631471" TargetMode="External"/><Relationship Id="rId225" Type="http://schemas.openxmlformats.org/officeDocument/2006/relationships/hyperlink" Target="https://www.bharatbiotech.com/manufacturing_facilities.html" TargetMode="External"/><Relationship Id="rId432" Type="http://schemas.openxmlformats.org/officeDocument/2006/relationships/hyperlink" Target="https://www.kaneka.co.jp/en/topics/news/2020/ennr2008041.html" TargetMode="External"/><Relationship Id="rId737" Type="http://schemas.openxmlformats.org/officeDocument/2006/relationships/hyperlink" Target="https://www.npr.org/sections/goatsandsoda/2021/01/19/958479655/chinas-sinovac-vaccine-is-rolling-out-around-the-world-will-it-work" TargetMode="External"/><Relationship Id="rId73" Type="http://schemas.openxmlformats.org/officeDocument/2006/relationships/hyperlink" Target="https://www.dailycamera.com/2020/12/01/boulders-cordenpharma-begins-shipping-lipids-for-moderna-vaccine/" TargetMode="External"/><Relationship Id="rId169" Type="http://schemas.openxmlformats.org/officeDocument/2006/relationships/hyperlink" Target="https://www.astrazeneca.com/media-centre/press-releases/2021/astrazeneca-and-idt-biologika-sign-letter-of-intent-to-increase-covid-19-vaccine-manufacturing-in-europe-and-secure-long-term-supply-capacity.html" TargetMode="External"/><Relationship Id="rId376" Type="http://schemas.openxmlformats.org/officeDocument/2006/relationships/hyperlink" Target="https://www.washingtonpost.com/health/2021/03/02/merck-johnson-and-johnson-covid-vaccine-partnership/" TargetMode="External"/><Relationship Id="rId583" Type="http://schemas.openxmlformats.org/officeDocument/2006/relationships/hyperlink" Target="https://www.pharmaceutical-technology.com/news/novavax-sk-bioscience-deal/" TargetMode="External"/><Relationship Id="rId4" Type="http://schemas.openxmlformats.org/officeDocument/2006/relationships/hyperlink" Target="https://www.nytimes.com/2020/08/01/world/asia/coronavirus-vaccine-india.html" TargetMode="External"/><Relationship Id="rId236" Type="http://schemas.openxmlformats.org/officeDocument/2006/relationships/hyperlink" Target="https://translate.bio/contact-us/" TargetMode="External"/><Relationship Id="rId443" Type="http://schemas.openxmlformats.org/officeDocument/2006/relationships/hyperlink" Target="https://eurasianet.org/uzbekistan-embarks-on-mass-vaccination-but-where-will-doses-come-from" TargetMode="External"/><Relationship Id="rId650" Type="http://schemas.openxmlformats.org/officeDocument/2006/relationships/hyperlink" Target="https://www.reuters.com/article/us-health-coronavirus-rovi-moderna/rovi-to-make-active-agents-for-moderna-covid-19-vaccine-idUSKBN2BZ0N9" TargetMode="External"/><Relationship Id="rId303" Type="http://schemas.openxmlformats.org/officeDocument/2006/relationships/hyperlink" Target="https://www.mabxience.com/spanish-group-insud-pharma-signs-agreement-with-astrazeneca-to-manufacture-covid-19-vaccine-candidate/" TargetMode="External"/><Relationship Id="rId748" Type="http://schemas.openxmlformats.org/officeDocument/2006/relationships/hyperlink" Target="https://www.thejakartapost.com/news/2020/10/20/bio-farma-to-produce-more-than-16-million-doses-of-covid-19-vaccine-per-month.html" TargetMode="External"/><Relationship Id="rId84" Type="http://schemas.openxmlformats.org/officeDocument/2006/relationships/hyperlink" Target="https://investors.modernatx.com/news-releases/news-release-details/canada-exercises-increased-option-20-million-doses-mrna-vaccine" TargetMode="External"/><Relationship Id="rId387" Type="http://schemas.openxmlformats.org/officeDocument/2006/relationships/hyperlink" Target="https://www.reuters.com/article/us-health-coronavirus-curevac-bayer-idUSKBN2A11VX" TargetMode="External"/><Relationship Id="rId510" Type="http://schemas.openxmlformats.org/officeDocument/2006/relationships/hyperlink" Target="https://www.bloomberg.com/news/articles/2020-09-17/biontech-buys-german-factory-to-boost-covid-vaccine-capacity" TargetMode="External"/><Relationship Id="rId594" Type="http://schemas.openxmlformats.org/officeDocument/2006/relationships/hyperlink" Target="https://english.kyodonews.net/news/2021/03/8078589912f6-japanese-drugmaker-starts-astrazeneca-vaccine-production-in-japan.html" TargetMode="External"/><Relationship Id="rId608" Type="http://schemas.openxmlformats.org/officeDocument/2006/relationships/hyperlink" Target="https://www.marketscreener.com/quote/stock/LONZA-GROUP-AG-2956013/news/Lonza-plant-in-Switzerland-starts-making-ingredients-for-Moderna-COVID-shot-32170547/" TargetMode="External"/><Relationship Id="rId247" Type="http://schemas.openxmlformats.org/officeDocument/2006/relationships/hyperlink" Target="https://www.cobrabio.com/news/june-2020/cobra-supply-agreement-astrazeneca-covid19-vaccin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dtv.com/india-news/covaxins-production-capacity-150-million-doses-a-year-centre-2386494" TargetMode="External"/><Relationship Id="rId18" Type="http://schemas.openxmlformats.org/officeDocument/2006/relationships/hyperlink" Target="https://www.biospace.com/article/releases/dynavax-announces-exercise-of-option-to-reserve-additional-cpg-1018-to-produce-40-million-doses-of-valneva-s-inactivated-adjuvanted-covid-19-vaccine-candidate-for-the-uk-government/" TargetMode="External"/><Relationship Id="rId26" Type="http://schemas.openxmlformats.org/officeDocument/2006/relationships/hyperlink" Target="https://finance.yahoo.com/news/china-hit-500-mln-dose-103509138.html" TargetMode="External"/><Relationship Id="rId39" Type="http://schemas.openxmlformats.org/officeDocument/2006/relationships/hyperlink" Target="https://www.wsj.com/articles/astrazeneca-plans-to-double-covid-19-vaccine-output-as-it-fixes-production-issues-11613048354" TargetMode="External"/><Relationship Id="rId21" Type="http://schemas.openxmlformats.org/officeDocument/2006/relationships/hyperlink" Target="https://www.prnewswire.com/news-releases/covaxx-announces-initiation-of-phase-2-clinical-trials-in-taiwan-of-ub-612-vaccine-candidate-against-covid-19-301220506.html" TargetMode="External"/><Relationship Id="rId34" Type="http://schemas.openxmlformats.org/officeDocument/2006/relationships/hyperlink" Target="https://www.reuters.com/business/healthcare-pharmaceuticals/novavax-says-supply-shortages-delaying-full-speed-production-its-covid-19-2021-04-13/" TargetMode="External"/><Relationship Id="rId7" Type="http://schemas.openxmlformats.org/officeDocument/2006/relationships/hyperlink" Target="https://www.themoscowtimes.com/2021/02/19/looming-supply-glut-of-russias-sputnik-v-vaccine-could-pave-way-for-exports-a73019" TargetMode="External"/><Relationship Id="rId12" Type="http://schemas.openxmlformats.org/officeDocument/2006/relationships/hyperlink" Target="https://www.reuters.com/article/us-health-coronavirus-curevac/curevac-hiking-capacity-to-300-million-covid-19-doses-in-2021-idUSKBN27X1L9" TargetMode="External"/><Relationship Id="rId17" Type="http://schemas.openxmlformats.org/officeDocument/2006/relationships/hyperlink" Target="https://www.reuters.com/article/us-health-coronavirus-russia-cases/russia-to-vaccinate-armed-forces-against-covid-19-as-new-cases-hit-daily-record-idUSKBN2870MO" TargetMode="External"/><Relationship Id="rId25" Type="http://schemas.openxmlformats.org/officeDocument/2006/relationships/hyperlink" Target="https://www.ft.com/content/316b77c1-e640-4d53-8dec-547b1b5651d8" TargetMode="External"/><Relationship Id="rId33" Type="http://schemas.openxmlformats.org/officeDocument/2006/relationships/hyperlink" Target="https://ir.novavax.com/news-releases/news-release-details/novavax-announces-covid-19-vaccine-manufacturing-agreement-serum" TargetMode="External"/><Relationship Id="rId38" Type="http://schemas.openxmlformats.org/officeDocument/2006/relationships/hyperlink" Target="https://www.wsj.com/articles/pfizer-lifts-covid-19-vaccine-production-targets-for-2021-2022-11620425904" TargetMode="External"/><Relationship Id="rId2" Type="http://schemas.openxmlformats.org/officeDocument/2006/relationships/hyperlink" Target="https://www.astrazeneca.com/media-centre/press-releases/2020/astrazenecas-covid-19-vaccine-authorised-in-uk.html" TargetMode="External"/><Relationship Id="rId16" Type="http://schemas.openxmlformats.org/officeDocument/2006/relationships/hyperlink" Target="https://www.reuters.com/article/us-health-coronavirus-russia-cases/russia-to-vaccinate-armed-forces-against-covid-19-as-new-cases-hit-daily-record-idUSKBN2870MO" TargetMode="External"/><Relationship Id="rId20" Type="http://schemas.openxmlformats.org/officeDocument/2006/relationships/hyperlink" Target="https://www.prnewswire.com/news-releases/covaxx-announces-initiation-of-phase-2-clinical-trials-in-taiwan-of-ub-612-vaccine-candidate-against-covid-19-301220506.html" TargetMode="External"/><Relationship Id="rId29" Type="http://schemas.openxmlformats.org/officeDocument/2006/relationships/hyperlink" Target="https://www.reuters.com/article/us-health-coronavirus-vaccine-sinovac-idUSKBN2BP07G" TargetMode="External"/><Relationship Id="rId1" Type="http://schemas.openxmlformats.org/officeDocument/2006/relationships/hyperlink" Target="https://www.astrazeneca.com/media-centre/press-releases/2020/astrazenecas-covid-19-vaccine-authorised-in-uk.html" TargetMode="External"/><Relationship Id="rId6" Type="http://schemas.openxmlformats.org/officeDocument/2006/relationships/hyperlink" Target="https://www.fiercepharma.com/manufacturing/j-j-touts-covid-vaccine-supply-chain-stability-eyes-plans-for-2022" TargetMode="External"/><Relationship Id="rId11" Type="http://schemas.openxmlformats.org/officeDocument/2006/relationships/hyperlink" Target="https://www.reuters.com/article/us-health-coronavirus-curevac/curevac-hiking-capacity-to-300-million-covid-19-doses-in-2021-idUSKBN27X1L9" TargetMode="External"/><Relationship Id="rId24" Type="http://schemas.openxmlformats.org/officeDocument/2006/relationships/hyperlink" Target="https://seatca.org/canadas-covid-19-vaccine-contender-medicagos-breakthrough-ties-to-big-tobacco-and-warnings-a-pandemic-was-coming/" TargetMode="External"/><Relationship Id="rId32" Type="http://schemas.openxmlformats.org/officeDocument/2006/relationships/hyperlink" Target="https://ir.novavax.com/news-releases/news-release-details/novavax-announces-covid-19-vaccine-manufacturing-agreement-serum" TargetMode="External"/><Relationship Id="rId37" Type="http://schemas.openxmlformats.org/officeDocument/2006/relationships/hyperlink" Target="https://www.reuters.com/article/us-health-coronavirus-biontech-target-idUSKBN2BM1BW" TargetMode="External"/><Relationship Id="rId40" Type="http://schemas.openxmlformats.org/officeDocument/2006/relationships/hyperlink" Target="https://www.ndtv.com/india-news/serum-institute-bharat-biotech-to-ramp-up-production-of-covid-19-vaccine-by-august-2440574" TargetMode="External"/><Relationship Id="rId5" Type="http://schemas.openxmlformats.org/officeDocument/2006/relationships/hyperlink" Target="https://www.fiercepharma.com/manufacturing/j-j-touts-covid-vaccine-supply-chain-stability-eyes-plans-for-2022" TargetMode="External"/><Relationship Id="rId15" Type="http://schemas.openxmlformats.org/officeDocument/2006/relationships/hyperlink" Target="https://www.scmp.com/news/china/science/article/3116562/coronavirus-china-says-it-can-produce-1-billion-doses-sinopharm" TargetMode="External"/><Relationship Id="rId23" Type="http://schemas.openxmlformats.org/officeDocument/2006/relationships/hyperlink" Target="https://fortune.com/2021/02/09/china-covid-vaccine-single-dose-cansino-johnson-johnson/" TargetMode="External"/><Relationship Id="rId28" Type="http://schemas.openxmlformats.org/officeDocument/2006/relationships/hyperlink" Target="https://www.precisionvaccinations.com/2020/09/09/inovio-increases-capacity-produce-100-million-covid-19-vaccine-doses" TargetMode="External"/><Relationship Id="rId36" Type="http://schemas.openxmlformats.org/officeDocument/2006/relationships/hyperlink" Target="https://www.reuters.com/article/us-health-coronavirus-biontech-target-idUSKBN2BM1BW" TargetMode="External"/><Relationship Id="rId10" Type="http://schemas.openxmlformats.org/officeDocument/2006/relationships/hyperlink" Target="https://www.reuters.com/article/health-coronavirus-india/factbox-indian-pharma-industrys-covid-19-vaccine-plans-idUSKBN28K10N" TargetMode="External"/><Relationship Id="rId19" Type="http://schemas.openxmlformats.org/officeDocument/2006/relationships/hyperlink" Target="https://seatca.org/canadas-covid-19-vaccine-contender-medicagos-breakthrough-ties-to-big-tobacco-and-warnings-a-pandemic-was-coming/" TargetMode="External"/><Relationship Id="rId31" Type="http://schemas.openxmlformats.org/officeDocument/2006/relationships/hyperlink" Target="https://www.fiercepharma.com/pharma/moderna-plans-major-expansion-at-massachusetts-based-manufacturing-site-to-help-grow-covid" TargetMode="External"/><Relationship Id="rId4" Type="http://schemas.openxmlformats.org/officeDocument/2006/relationships/hyperlink" Target="https://investors.modernatx.com/news-releases/news-release-details/moderna-announces-primary-efficacy-analysis-phase-3-cove-study" TargetMode="External"/><Relationship Id="rId9" Type="http://schemas.openxmlformats.org/officeDocument/2006/relationships/hyperlink" Target="https://www.reuters.com/article/health-coronavirus-india/factbox-indian-pharma-industrys-covid-19-vaccine-plans-idUSKBN28K10N" TargetMode="External"/><Relationship Id="rId14" Type="http://schemas.openxmlformats.org/officeDocument/2006/relationships/hyperlink" Target="https://www.scmp.com/news/china/science/article/3116562/coronavirus-china-says-it-can-produce-1-billion-doses-sinopharm" TargetMode="External"/><Relationship Id="rId22" Type="http://schemas.openxmlformats.org/officeDocument/2006/relationships/hyperlink" Target="https://fortune.com/2021/02/09/china-covid-vaccine-single-dose-cansino-johnson-johnson/" TargetMode="External"/><Relationship Id="rId27" Type="http://schemas.openxmlformats.org/officeDocument/2006/relationships/hyperlink" Target="http://www.xinhuanet.com/english/2021-01/21/c_139687318.htm" TargetMode="External"/><Relationship Id="rId30" Type="http://schemas.openxmlformats.org/officeDocument/2006/relationships/hyperlink" Target="https://www.livemint.com/companies/news/bharat-biotech-to-boost-covid-19-vaccine-covaxin-production-to-70-crore-doses-per-year-11618913733102.html" TargetMode="External"/><Relationship Id="rId35" Type="http://schemas.openxmlformats.org/officeDocument/2006/relationships/hyperlink" Target="https://ir.novavax.com/news-releases/news-release-details/novavax-reports-first-quarter-2021-financial-results-and" TargetMode="External"/><Relationship Id="rId8" Type="http://schemas.openxmlformats.org/officeDocument/2006/relationships/hyperlink" Target="https://www.reuters.com/article/health-coronavirus-india-vaccine/indias-bharat-biotech-aims-to-make-700-mln-doses-of-covid-19-vaccine-in-2021-idINL4N2JF2VG" TargetMode="External"/><Relationship Id="rId3" Type="http://schemas.openxmlformats.org/officeDocument/2006/relationships/hyperlink" Target="https://investors.modernatx.com/news-releases/news-release-details/moderna-announces-additional-capital-investments-increase-glob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30"/>
  <sheetViews>
    <sheetView zoomScale="90" zoomScaleNormal="90" workbookViewId="0">
      <pane ySplit="4" topLeftCell="A5" activePane="bottomLeft" state="frozen"/>
      <selection pane="bottomLeft" activeCell="M13" sqref="M13"/>
    </sheetView>
  </sheetViews>
  <sheetFormatPr baseColWidth="10" defaultColWidth="9.1640625" defaultRowHeight="15"/>
  <cols>
    <col min="1" max="1" width="7.5" style="10" customWidth="1"/>
    <col min="2" max="2" width="16.6640625" style="10" customWidth="1"/>
    <col min="3" max="3" width="29.1640625" style="10" customWidth="1"/>
    <col min="4" max="4" width="19.83203125" style="10" customWidth="1"/>
    <col min="5" max="5" width="15.83203125" style="10" customWidth="1"/>
    <col min="6" max="6" width="23.1640625" style="10" customWidth="1"/>
    <col min="7" max="7" width="28.6640625" style="20" customWidth="1"/>
    <col min="8" max="8" width="23" style="10" customWidth="1"/>
    <col min="9" max="9" width="16.33203125" style="10" customWidth="1"/>
    <col min="10" max="10" width="20.83203125" style="11" customWidth="1"/>
    <col min="11" max="11" width="20" style="4" customWidth="1"/>
    <col min="12" max="12" width="17.5" style="21" customWidth="1"/>
    <col min="13" max="13" width="25.33203125" style="18" customWidth="1"/>
    <col min="14" max="14" width="22.1640625" style="18" customWidth="1"/>
    <col min="15" max="15" width="23.5" style="13" customWidth="1"/>
    <col min="16" max="16" width="18.83203125" style="18" customWidth="1"/>
    <col min="17" max="17" width="21.1640625" style="11" customWidth="1"/>
    <col min="18" max="18" width="17.5" style="14" customWidth="1"/>
    <col min="19" max="19" width="22.33203125" style="10" customWidth="1"/>
    <col min="20" max="20" width="16.83203125" style="10" customWidth="1"/>
    <col min="21" max="21" width="28.6640625" style="10" customWidth="1"/>
    <col min="22" max="22" width="12.1640625" style="10" customWidth="1"/>
    <col min="23" max="23" width="11.6640625" style="10" customWidth="1"/>
    <col min="24" max="27" width="10.33203125" style="10" customWidth="1"/>
    <col min="28" max="28" width="9.1640625" style="10"/>
    <col min="29" max="36" width="9.1640625" style="9"/>
    <col min="37" max="16384" width="9.1640625" style="10"/>
  </cols>
  <sheetData>
    <row r="1" spans="1:36" s="180" customFormat="1">
      <c r="A1" s="177" t="s">
        <v>274</v>
      </c>
      <c r="B1" s="178"/>
      <c r="C1" s="179"/>
      <c r="D1" s="179"/>
      <c r="E1" s="179"/>
      <c r="F1" s="179"/>
      <c r="G1" s="179"/>
    </row>
    <row r="2" spans="1:36" s="180" customFormat="1">
      <c r="A2" s="181" t="s">
        <v>276</v>
      </c>
      <c r="B2" s="178"/>
      <c r="C2" s="179"/>
      <c r="D2" s="179"/>
      <c r="E2" s="179"/>
      <c r="F2" s="179"/>
      <c r="G2" s="179"/>
    </row>
    <row r="3" spans="1:36" s="180" customFormat="1">
      <c r="A3" s="181" t="s">
        <v>275</v>
      </c>
      <c r="B3" s="178"/>
      <c r="C3" s="179"/>
      <c r="D3" s="179"/>
      <c r="E3" s="179"/>
      <c r="F3" s="179"/>
      <c r="G3" s="179"/>
    </row>
    <row r="4" spans="1:36" s="6" customFormat="1" ht="79.5" customHeight="1">
      <c r="A4" s="26"/>
      <c r="B4" s="26" t="s">
        <v>272</v>
      </c>
      <c r="C4" s="26" t="s">
        <v>273</v>
      </c>
      <c r="D4" s="26" t="s">
        <v>0</v>
      </c>
      <c r="E4" s="26" t="s">
        <v>1</v>
      </c>
      <c r="F4" s="26" t="s">
        <v>2</v>
      </c>
      <c r="G4" s="27" t="s">
        <v>3</v>
      </c>
      <c r="H4" s="26" t="s">
        <v>4</v>
      </c>
      <c r="I4" s="26" t="s">
        <v>5</v>
      </c>
      <c r="J4" s="29" t="s">
        <v>6</v>
      </c>
      <c r="K4" s="26" t="s">
        <v>7</v>
      </c>
      <c r="L4" s="30" t="s">
        <v>8</v>
      </c>
      <c r="M4" s="31" t="s">
        <v>9</v>
      </c>
      <c r="N4" s="31" t="s">
        <v>10</v>
      </c>
      <c r="O4" s="32" t="s">
        <v>11</v>
      </c>
      <c r="P4" s="31" t="s">
        <v>12</v>
      </c>
      <c r="Q4" s="29" t="s">
        <v>13</v>
      </c>
      <c r="R4" s="33" t="s">
        <v>14</v>
      </c>
      <c r="S4" s="26" t="s">
        <v>15</v>
      </c>
      <c r="T4" s="26" t="s">
        <v>16</v>
      </c>
      <c r="U4" s="26" t="s">
        <v>17</v>
      </c>
      <c r="V4" s="34" t="s">
        <v>18</v>
      </c>
      <c r="W4" s="34" t="s">
        <v>19</v>
      </c>
      <c r="X4" s="34" t="s">
        <v>20</v>
      </c>
      <c r="Y4" s="34" t="s">
        <v>21</v>
      </c>
      <c r="Z4" s="34" t="s">
        <v>22</v>
      </c>
      <c r="AA4" s="34"/>
      <c r="AB4" s="26"/>
      <c r="AC4" s="26"/>
      <c r="AD4" s="26"/>
      <c r="AE4" s="26"/>
      <c r="AF4" s="26"/>
      <c r="AG4" s="26"/>
      <c r="AH4" s="26"/>
      <c r="AI4" s="26"/>
      <c r="AJ4" s="26"/>
    </row>
    <row r="5" spans="1:36" s="9" customFormat="1" ht="15" customHeight="1">
      <c r="A5" s="35">
        <v>1</v>
      </c>
      <c r="B5" s="36"/>
      <c r="C5" s="35" t="s">
        <v>23</v>
      </c>
      <c r="D5" s="35" t="s">
        <v>24</v>
      </c>
      <c r="E5" s="35" t="s">
        <v>25</v>
      </c>
      <c r="F5" s="35" t="s">
        <v>26</v>
      </c>
      <c r="G5" s="35" t="s">
        <v>27</v>
      </c>
      <c r="H5" s="35" t="s">
        <v>28</v>
      </c>
      <c r="I5" s="37"/>
      <c r="J5" s="40">
        <v>23600000</v>
      </c>
      <c r="K5" s="41">
        <v>71147.62</v>
      </c>
      <c r="L5" s="42" t="s">
        <v>29</v>
      </c>
      <c r="M5" s="43">
        <f t="shared" ref="M5:M23" si="0">J5/L5</f>
        <v>11800000</v>
      </c>
      <c r="N5" s="44">
        <v>44938712</v>
      </c>
      <c r="O5" s="45">
        <f t="shared" ref="O5:O16" si="1">M5/N5</f>
        <v>0.26257984429994347</v>
      </c>
      <c r="P5" s="46"/>
      <c r="Q5" s="40"/>
      <c r="R5" s="45"/>
      <c r="S5" s="47">
        <v>44195</v>
      </c>
      <c r="T5" s="38"/>
      <c r="U5" s="35" t="s">
        <v>30</v>
      </c>
      <c r="V5" s="48" t="s">
        <v>31</v>
      </c>
      <c r="W5" s="48" t="s">
        <v>31</v>
      </c>
      <c r="X5" s="48"/>
      <c r="Y5" s="48"/>
      <c r="Z5" s="48"/>
      <c r="AA5" s="48"/>
      <c r="AB5" s="49"/>
      <c r="AC5" s="49"/>
      <c r="AD5" s="49"/>
      <c r="AE5" s="49"/>
      <c r="AF5" s="49"/>
      <c r="AG5" s="49"/>
      <c r="AH5" s="49"/>
      <c r="AI5" s="49"/>
      <c r="AJ5" s="49"/>
    </row>
    <row r="6" spans="1:36" s="9" customFormat="1" ht="15" customHeight="1">
      <c r="A6" s="35">
        <v>1</v>
      </c>
      <c r="B6" s="50"/>
      <c r="C6" s="35" t="s">
        <v>23</v>
      </c>
      <c r="D6" s="35" t="s">
        <v>33</v>
      </c>
      <c r="E6" s="35" t="s">
        <v>25</v>
      </c>
      <c r="F6" s="35" t="s">
        <v>34</v>
      </c>
      <c r="G6" s="35" t="s">
        <v>35</v>
      </c>
      <c r="H6" s="35" t="s">
        <v>36</v>
      </c>
      <c r="I6" s="37"/>
      <c r="J6" s="40">
        <v>53800000</v>
      </c>
      <c r="K6" s="41">
        <v>1174.71</v>
      </c>
      <c r="L6" s="42" t="s">
        <v>29</v>
      </c>
      <c r="M6" s="43">
        <f t="shared" si="0"/>
        <v>26900000</v>
      </c>
      <c r="N6" s="43">
        <v>25364307</v>
      </c>
      <c r="O6" s="45">
        <f t="shared" si="1"/>
        <v>1.0605454349689112</v>
      </c>
      <c r="P6" s="46"/>
      <c r="Q6" s="40"/>
      <c r="R6" s="39"/>
      <c r="S6" s="47">
        <v>44243</v>
      </c>
      <c r="T6" s="35"/>
      <c r="U6" s="35" t="s">
        <v>30</v>
      </c>
      <c r="V6" s="48" t="s">
        <v>31</v>
      </c>
      <c r="W6" s="48" t="s">
        <v>37</v>
      </c>
      <c r="X6" s="48"/>
      <c r="Y6" s="48"/>
      <c r="Z6" s="48"/>
      <c r="AA6" s="48"/>
      <c r="AB6" s="49"/>
      <c r="AC6" s="49"/>
      <c r="AD6" s="49"/>
      <c r="AE6" s="49"/>
      <c r="AF6" s="49"/>
      <c r="AG6" s="49"/>
      <c r="AH6" s="49"/>
      <c r="AI6" s="49"/>
      <c r="AJ6" s="49"/>
    </row>
    <row r="7" spans="1:36" s="9" customFormat="1" ht="15" customHeight="1">
      <c r="A7" s="35">
        <v>1</v>
      </c>
      <c r="B7" s="50"/>
      <c r="C7" s="35" t="s">
        <v>23</v>
      </c>
      <c r="D7" s="35" t="s">
        <v>24</v>
      </c>
      <c r="E7" s="35" t="s">
        <v>25</v>
      </c>
      <c r="F7" s="35" t="s">
        <v>38</v>
      </c>
      <c r="G7" s="36" t="s">
        <v>39</v>
      </c>
      <c r="H7" s="35" t="s">
        <v>28</v>
      </c>
      <c r="I7" s="37">
        <v>87000000</v>
      </c>
      <c r="J7" s="40">
        <v>33000000</v>
      </c>
      <c r="K7" s="41">
        <v>4720.38</v>
      </c>
      <c r="L7" s="42" t="s">
        <v>29</v>
      </c>
      <c r="M7" s="43">
        <f t="shared" si="0"/>
        <v>16500000</v>
      </c>
      <c r="N7" s="44">
        <v>163046161</v>
      </c>
      <c r="O7" s="45">
        <f t="shared" si="1"/>
        <v>0.10119833486910496</v>
      </c>
      <c r="P7" s="46"/>
      <c r="Q7" s="40"/>
      <c r="R7" s="45"/>
      <c r="S7" s="47">
        <v>44200</v>
      </c>
      <c r="T7" s="35"/>
      <c r="U7" s="35" t="s">
        <v>30</v>
      </c>
      <c r="V7" s="48" t="s">
        <v>31</v>
      </c>
      <c r="W7" s="48" t="s">
        <v>31</v>
      </c>
      <c r="X7" s="48"/>
      <c r="Y7" s="48"/>
      <c r="Z7" s="48"/>
      <c r="AA7" s="48"/>
      <c r="AB7" s="49"/>
      <c r="AC7" s="49"/>
      <c r="AD7" s="49"/>
      <c r="AE7" s="49"/>
      <c r="AF7" s="49"/>
      <c r="AG7" s="49"/>
      <c r="AH7" s="49"/>
      <c r="AI7" s="49"/>
      <c r="AJ7" s="49"/>
    </row>
    <row r="8" spans="1:36" s="9" customFormat="1" ht="15" customHeight="1">
      <c r="A8" s="35">
        <v>1</v>
      </c>
      <c r="B8" s="36"/>
      <c r="C8" s="35" t="s">
        <v>23</v>
      </c>
      <c r="D8" s="35" t="s">
        <v>24</v>
      </c>
      <c r="E8" s="35" t="s">
        <v>25</v>
      </c>
      <c r="F8" s="35" t="s">
        <v>40</v>
      </c>
      <c r="G8" s="35" t="s">
        <v>41</v>
      </c>
      <c r="H8" s="35" t="s">
        <v>42</v>
      </c>
      <c r="I8" s="37"/>
      <c r="J8" s="40">
        <v>5000000</v>
      </c>
      <c r="K8" s="41">
        <v>27634.47</v>
      </c>
      <c r="L8" s="42" t="s">
        <v>29</v>
      </c>
      <c r="M8" s="43">
        <f t="shared" si="0"/>
        <v>2500000</v>
      </c>
      <c r="N8" s="43">
        <v>11513100</v>
      </c>
      <c r="O8" s="45">
        <f t="shared" si="1"/>
        <v>0.2171439490667153</v>
      </c>
      <c r="P8" s="46"/>
      <c r="Q8" s="40"/>
      <c r="R8" s="39"/>
      <c r="S8" s="35"/>
      <c r="T8" s="35"/>
      <c r="U8" s="35" t="s">
        <v>30</v>
      </c>
      <c r="V8" s="48" t="s">
        <v>31</v>
      </c>
      <c r="W8" s="48"/>
      <c r="X8" s="48"/>
      <c r="Y8" s="48"/>
      <c r="Z8" s="48"/>
      <c r="AA8" s="48"/>
      <c r="AB8" s="49"/>
      <c r="AC8" s="49"/>
      <c r="AD8" s="49"/>
      <c r="AE8" s="49"/>
      <c r="AF8" s="49"/>
      <c r="AG8" s="49"/>
      <c r="AH8" s="49"/>
      <c r="AI8" s="49"/>
      <c r="AJ8" s="49"/>
    </row>
    <row r="9" spans="1:36" s="15" customFormat="1" ht="15" customHeight="1">
      <c r="A9" s="35">
        <v>1</v>
      </c>
      <c r="B9" s="36"/>
      <c r="C9" s="35" t="s">
        <v>23</v>
      </c>
      <c r="D9" s="35" t="s">
        <v>24</v>
      </c>
      <c r="E9" s="35" t="s">
        <v>25</v>
      </c>
      <c r="F9" s="35" t="s">
        <v>43</v>
      </c>
      <c r="G9" s="35" t="s">
        <v>44</v>
      </c>
      <c r="H9" s="35" t="s">
        <v>28</v>
      </c>
      <c r="I9" s="37"/>
      <c r="J9" s="40">
        <v>10000000</v>
      </c>
      <c r="K9" s="41">
        <v>72259.31</v>
      </c>
      <c r="L9" s="42" t="s">
        <v>29</v>
      </c>
      <c r="M9" s="43">
        <f t="shared" si="0"/>
        <v>5000000</v>
      </c>
      <c r="N9" s="44">
        <v>211049527</v>
      </c>
      <c r="O9" s="45">
        <f t="shared" si="1"/>
        <v>2.3691121563139062E-2</v>
      </c>
      <c r="P9" s="46"/>
      <c r="Q9" s="40"/>
      <c r="R9" s="45"/>
      <c r="S9" s="47">
        <v>44213</v>
      </c>
      <c r="T9" s="47">
        <v>44267</v>
      </c>
      <c r="U9" s="35" t="s">
        <v>30</v>
      </c>
      <c r="V9" s="48" t="s">
        <v>37</v>
      </c>
      <c r="W9" s="48"/>
      <c r="X9" s="48"/>
      <c r="Y9" s="48"/>
      <c r="Z9" s="48"/>
      <c r="AA9" s="48"/>
      <c r="AB9" s="49"/>
      <c r="AC9" s="49"/>
      <c r="AD9" s="49"/>
      <c r="AE9" s="49"/>
      <c r="AF9" s="49"/>
      <c r="AG9" s="49"/>
      <c r="AH9" s="49"/>
      <c r="AI9" s="49"/>
      <c r="AJ9" s="49"/>
    </row>
    <row r="10" spans="1:36" s="15" customFormat="1" ht="15" customHeight="1">
      <c r="A10" s="35">
        <v>1</v>
      </c>
      <c r="B10" s="36"/>
      <c r="C10" s="35" t="s">
        <v>23</v>
      </c>
      <c r="D10" s="35" t="s">
        <v>33</v>
      </c>
      <c r="E10" s="35" t="s">
        <v>25</v>
      </c>
      <c r="F10" s="35" t="s">
        <v>43</v>
      </c>
      <c r="G10" s="35" t="s">
        <v>44</v>
      </c>
      <c r="H10" s="35" t="s">
        <v>28</v>
      </c>
      <c r="I10" s="37">
        <v>360000000</v>
      </c>
      <c r="J10" s="40">
        <v>92000000</v>
      </c>
      <c r="K10" s="41">
        <v>72259.31</v>
      </c>
      <c r="L10" s="42" t="s">
        <v>29</v>
      </c>
      <c r="M10" s="43">
        <f t="shared" si="0"/>
        <v>46000000</v>
      </c>
      <c r="N10" s="44">
        <v>211049527</v>
      </c>
      <c r="O10" s="45">
        <f t="shared" si="1"/>
        <v>0.2179583183808794</v>
      </c>
      <c r="P10" s="46">
        <v>100000000</v>
      </c>
      <c r="Q10" s="40">
        <f>P10/L10</f>
        <v>50000000</v>
      </c>
      <c r="R10" s="45">
        <f>Q10/N10</f>
        <v>0.23691121563139064</v>
      </c>
      <c r="S10" s="47">
        <v>44213</v>
      </c>
      <c r="T10" s="47">
        <v>44267</v>
      </c>
      <c r="U10" s="35" t="s">
        <v>30</v>
      </c>
      <c r="V10" s="48" t="s">
        <v>37</v>
      </c>
      <c r="W10" s="48" t="s">
        <v>37</v>
      </c>
      <c r="X10" s="48" t="s">
        <v>37</v>
      </c>
      <c r="Y10" s="48" t="s">
        <v>31</v>
      </c>
      <c r="Z10" s="48"/>
      <c r="AA10" s="48"/>
      <c r="AB10" s="49"/>
      <c r="AC10" s="49"/>
      <c r="AD10" s="49"/>
      <c r="AE10" s="49"/>
      <c r="AF10" s="49"/>
      <c r="AG10" s="49"/>
      <c r="AH10" s="49"/>
      <c r="AI10" s="49"/>
      <c r="AJ10" s="49"/>
    </row>
    <row r="11" spans="1:36" s="15" customFormat="1" ht="15" customHeight="1">
      <c r="A11" s="35">
        <v>1</v>
      </c>
      <c r="B11" s="50"/>
      <c r="C11" s="35" t="s">
        <v>23</v>
      </c>
      <c r="D11" s="35" t="s">
        <v>24</v>
      </c>
      <c r="E11" s="35" t="s">
        <v>25</v>
      </c>
      <c r="F11" s="35" t="s">
        <v>45</v>
      </c>
      <c r="G11" s="35" t="s">
        <v>41</v>
      </c>
      <c r="H11" s="35" t="s">
        <v>42</v>
      </c>
      <c r="I11" s="37"/>
      <c r="J11" s="40">
        <v>100000</v>
      </c>
      <c r="K11" s="41">
        <v>1237.82</v>
      </c>
      <c r="L11" s="42" t="s">
        <v>29</v>
      </c>
      <c r="M11" s="43">
        <f t="shared" si="0"/>
        <v>50000</v>
      </c>
      <c r="N11" s="49">
        <v>16486542</v>
      </c>
      <c r="O11" s="45">
        <f t="shared" si="1"/>
        <v>3.0327766732405133E-3</v>
      </c>
      <c r="P11" s="46">
        <v>5000000</v>
      </c>
      <c r="Q11" s="40">
        <f>P11/L11</f>
        <v>2500000</v>
      </c>
      <c r="R11" s="45">
        <f>Q11/N11</f>
        <v>0.15163883366202566</v>
      </c>
      <c r="S11" s="47">
        <v>44239</v>
      </c>
      <c r="T11" s="35"/>
      <c r="U11" s="35" t="s">
        <v>46</v>
      </c>
      <c r="V11" s="48" t="s">
        <v>37</v>
      </c>
      <c r="W11" s="49"/>
      <c r="X11" s="48"/>
      <c r="Y11" s="48"/>
      <c r="Z11" s="48"/>
      <c r="AA11" s="48"/>
      <c r="AB11" s="49"/>
      <c r="AC11" s="49"/>
      <c r="AD11" s="49"/>
      <c r="AE11" s="49"/>
      <c r="AF11" s="49"/>
      <c r="AG11" s="49"/>
      <c r="AH11" s="49"/>
      <c r="AI11" s="49"/>
      <c r="AJ11" s="49"/>
    </row>
    <row r="12" spans="1:36" s="15" customFormat="1" ht="15" customHeight="1">
      <c r="A12" s="35">
        <v>1</v>
      </c>
      <c r="B12" s="36"/>
      <c r="C12" s="35" t="s">
        <v>23</v>
      </c>
      <c r="D12" s="35" t="s">
        <v>24</v>
      </c>
      <c r="E12" s="35" t="s">
        <v>25</v>
      </c>
      <c r="F12" s="35" t="s">
        <v>47</v>
      </c>
      <c r="G12" s="35" t="s">
        <v>35</v>
      </c>
      <c r="H12" s="35" t="s">
        <v>36</v>
      </c>
      <c r="I12" s="37"/>
      <c r="J12" s="40">
        <v>2000000</v>
      </c>
      <c r="K12" s="41">
        <v>34826.31</v>
      </c>
      <c r="L12" s="42" t="s">
        <v>29</v>
      </c>
      <c r="M12" s="43">
        <f t="shared" si="0"/>
        <v>1000000</v>
      </c>
      <c r="N12" s="43">
        <v>37589262</v>
      </c>
      <c r="O12" s="45">
        <f t="shared" si="1"/>
        <v>2.6603342199163153E-2</v>
      </c>
      <c r="P12" s="46"/>
      <c r="Q12" s="40"/>
      <c r="R12" s="39"/>
      <c r="S12" s="47">
        <v>44253</v>
      </c>
      <c r="T12" s="35"/>
      <c r="U12" s="35" t="s">
        <v>30</v>
      </c>
      <c r="V12" s="48" t="s">
        <v>37</v>
      </c>
      <c r="W12" s="48"/>
      <c r="X12" s="48"/>
      <c r="Y12" s="48"/>
      <c r="Z12" s="48"/>
      <c r="AA12" s="48"/>
      <c r="AB12" s="49"/>
      <c r="AC12" s="52"/>
      <c r="AD12" s="52"/>
      <c r="AE12" s="52"/>
      <c r="AF12" s="52"/>
      <c r="AG12" s="52"/>
      <c r="AH12" s="52"/>
      <c r="AI12" s="52"/>
      <c r="AJ12" s="52"/>
    </row>
    <row r="13" spans="1:36" s="15" customFormat="1" ht="15" customHeight="1">
      <c r="A13" s="35">
        <v>1</v>
      </c>
      <c r="B13" s="36"/>
      <c r="C13" s="35" t="s">
        <v>23</v>
      </c>
      <c r="D13" s="35" t="s">
        <v>33</v>
      </c>
      <c r="E13" s="35" t="s">
        <v>25</v>
      </c>
      <c r="F13" s="35" t="s">
        <v>47</v>
      </c>
      <c r="G13" s="35" t="s">
        <v>35</v>
      </c>
      <c r="H13" s="35" t="s">
        <v>36</v>
      </c>
      <c r="I13" s="37"/>
      <c r="J13" s="40">
        <v>20000000</v>
      </c>
      <c r="K13" s="41">
        <v>34826.31</v>
      </c>
      <c r="L13" s="42" t="s">
        <v>29</v>
      </c>
      <c r="M13" s="43">
        <f t="shared" si="0"/>
        <v>10000000</v>
      </c>
      <c r="N13" s="43">
        <v>37589262</v>
      </c>
      <c r="O13" s="45">
        <f t="shared" si="1"/>
        <v>0.26603342199163155</v>
      </c>
      <c r="P13" s="46"/>
      <c r="Q13" s="40"/>
      <c r="R13" s="39"/>
      <c r="S13" s="47">
        <v>44253</v>
      </c>
      <c r="T13" s="35"/>
      <c r="U13" s="35" t="s">
        <v>30</v>
      </c>
      <c r="V13" s="48" t="s">
        <v>31</v>
      </c>
      <c r="W13" s="48"/>
      <c r="X13" s="48"/>
      <c r="Y13" s="48"/>
      <c r="Z13" s="48"/>
      <c r="AA13" s="48"/>
      <c r="AB13" s="49"/>
      <c r="AC13" s="52"/>
      <c r="AD13" s="52"/>
      <c r="AE13" s="52"/>
      <c r="AF13" s="52"/>
      <c r="AG13" s="52"/>
      <c r="AH13" s="52"/>
      <c r="AI13" s="52"/>
      <c r="AJ13" s="52"/>
    </row>
    <row r="14" spans="1:36" s="15" customFormat="1" ht="15" customHeight="1">
      <c r="A14" s="35">
        <v>1</v>
      </c>
      <c r="B14" s="36"/>
      <c r="C14" s="35" t="s">
        <v>23</v>
      </c>
      <c r="D14" s="35" t="s">
        <v>33</v>
      </c>
      <c r="E14" s="35" t="s">
        <v>25</v>
      </c>
      <c r="F14" s="35" t="s">
        <v>48</v>
      </c>
      <c r="G14" s="35" t="s">
        <v>35</v>
      </c>
      <c r="H14" s="35" t="s">
        <v>49</v>
      </c>
      <c r="I14" s="37"/>
      <c r="J14" s="40">
        <v>14400000</v>
      </c>
      <c r="K14" s="41">
        <v>65936.09</v>
      </c>
      <c r="L14" s="42" t="s">
        <v>29</v>
      </c>
      <c r="M14" s="43">
        <f t="shared" si="0"/>
        <v>7200000</v>
      </c>
      <c r="N14" s="43">
        <v>18952038</v>
      </c>
      <c r="O14" s="45">
        <f t="shared" si="1"/>
        <v>0.37990637207460221</v>
      </c>
      <c r="P14" s="46"/>
      <c r="Q14" s="40"/>
      <c r="R14" s="45"/>
      <c r="S14" s="47">
        <v>44223</v>
      </c>
      <c r="T14" s="35"/>
      <c r="U14" s="35" t="s">
        <v>30</v>
      </c>
      <c r="V14" s="48" t="s">
        <v>31</v>
      </c>
      <c r="W14" s="48"/>
      <c r="X14" s="48"/>
      <c r="Y14" s="48"/>
      <c r="Z14" s="48"/>
      <c r="AA14" s="48"/>
      <c r="AB14" s="49"/>
      <c r="AC14" s="52"/>
      <c r="AD14" s="52"/>
      <c r="AE14" s="52"/>
      <c r="AF14" s="52"/>
      <c r="AG14" s="52"/>
      <c r="AH14" s="52"/>
      <c r="AI14" s="52"/>
      <c r="AJ14" s="52"/>
    </row>
    <row r="15" spans="1:36" s="15" customFormat="1" ht="15" customHeight="1">
      <c r="A15" s="35">
        <v>1</v>
      </c>
      <c r="B15" s="50"/>
      <c r="C15" s="35" t="s">
        <v>23</v>
      </c>
      <c r="D15" s="35" t="s">
        <v>33</v>
      </c>
      <c r="E15" s="49" t="s">
        <v>50</v>
      </c>
      <c r="F15" s="49" t="s">
        <v>51</v>
      </c>
      <c r="G15" s="49" t="s">
        <v>27</v>
      </c>
      <c r="H15" s="49" t="s">
        <v>42</v>
      </c>
      <c r="I15" s="53"/>
      <c r="J15" s="40">
        <v>10000000</v>
      </c>
      <c r="K15" s="41">
        <v>59916.39</v>
      </c>
      <c r="L15" s="42" t="s">
        <v>29</v>
      </c>
      <c r="M15" s="43">
        <f t="shared" si="0"/>
        <v>5000000</v>
      </c>
      <c r="N15" s="44">
        <v>50339443</v>
      </c>
      <c r="O15" s="45">
        <f t="shared" si="1"/>
        <v>9.9325691784074771E-2</v>
      </c>
      <c r="P15" s="44"/>
      <c r="Q15" s="40"/>
      <c r="R15" s="45"/>
      <c r="S15" s="55">
        <v>44250</v>
      </c>
      <c r="T15" s="49"/>
      <c r="U15" s="35" t="s">
        <v>30</v>
      </c>
      <c r="V15" s="48" t="s">
        <v>31</v>
      </c>
      <c r="W15" s="48"/>
      <c r="X15" s="48"/>
      <c r="Y15" s="48"/>
      <c r="Z15" s="48"/>
      <c r="AA15" s="48"/>
      <c r="AB15" s="49"/>
      <c r="AC15" s="52"/>
      <c r="AD15" s="52"/>
      <c r="AE15" s="52"/>
      <c r="AF15" s="52"/>
      <c r="AG15" s="52"/>
      <c r="AH15" s="52"/>
      <c r="AI15" s="52"/>
      <c r="AJ15" s="52"/>
    </row>
    <row r="16" spans="1:36" s="15" customFormat="1" ht="15" customHeight="1">
      <c r="A16" s="35">
        <v>1</v>
      </c>
      <c r="B16" s="50"/>
      <c r="C16" s="35" t="s">
        <v>23</v>
      </c>
      <c r="D16" s="35" t="s">
        <v>33</v>
      </c>
      <c r="E16" s="49" t="s">
        <v>50</v>
      </c>
      <c r="F16" s="49" t="s">
        <v>52</v>
      </c>
      <c r="G16" s="49" t="s">
        <v>27</v>
      </c>
      <c r="H16" s="49" t="s">
        <v>42</v>
      </c>
      <c r="I16" s="53">
        <v>4000000</v>
      </c>
      <c r="J16" s="40">
        <v>1000000</v>
      </c>
      <c r="K16" s="41">
        <v>54354.3</v>
      </c>
      <c r="L16" s="42" t="s">
        <v>29</v>
      </c>
      <c r="M16" s="43">
        <f t="shared" si="0"/>
        <v>500000</v>
      </c>
      <c r="N16" s="44">
        <v>5047561</v>
      </c>
      <c r="O16" s="45">
        <f t="shared" si="1"/>
        <v>9.9057742937628687E-2</v>
      </c>
      <c r="P16" s="44"/>
      <c r="Q16" s="40"/>
      <c r="R16" s="45"/>
      <c r="S16" s="55">
        <v>44253</v>
      </c>
      <c r="T16" s="49"/>
      <c r="U16" s="35" t="s">
        <v>30</v>
      </c>
      <c r="V16" s="48" t="s">
        <v>31</v>
      </c>
      <c r="W16" s="48"/>
      <c r="X16" s="48"/>
      <c r="Y16" s="48"/>
      <c r="Z16" s="48"/>
      <c r="AA16" s="48"/>
      <c r="AB16" s="48"/>
      <c r="AC16" s="52"/>
      <c r="AD16" s="52"/>
      <c r="AE16" s="52"/>
      <c r="AF16" s="52"/>
      <c r="AG16" s="52"/>
      <c r="AH16" s="52"/>
      <c r="AI16" s="52"/>
      <c r="AJ16" s="52"/>
    </row>
    <row r="17" spans="1:36" s="15" customFormat="1" ht="15" customHeight="1">
      <c r="A17" s="35">
        <v>1</v>
      </c>
      <c r="B17" s="36"/>
      <c r="C17" s="35" t="s">
        <v>23</v>
      </c>
      <c r="D17" s="35" t="s">
        <v>33</v>
      </c>
      <c r="E17" s="35" t="s">
        <v>25</v>
      </c>
      <c r="F17" s="35" t="s">
        <v>53</v>
      </c>
      <c r="G17" s="35" t="s">
        <v>54</v>
      </c>
      <c r="H17" s="35" t="s">
        <v>54</v>
      </c>
      <c r="I17" s="37"/>
      <c r="J17" s="40">
        <v>171000000</v>
      </c>
      <c r="K17" s="41"/>
      <c r="L17" s="42" t="s">
        <v>29</v>
      </c>
      <c r="M17" s="43">
        <f t="shared" si="0"/>
        <v>85500000</v>
      </c>
      <c r="N17" s="43"/>
      <c r="O17" s="45"/>
      <c r="P17" s="46"/>
      <c r="Q17" s="40"/>
      <c r="R17" s="39"/>
      <c r="S17" s="47">
        <v>44242</v>
      </c>
      <c r="T17" s="35"/>
      <c r="U17" s="35" t="s">
        <v>55</v>
      </c>
      <c r="V17" s="48" t="s">
        <v>31</v>
      </c>
      <c r="W17" s="48" t="s">
        <v>37</v>
      </c>
      <c r="X17" s="48"/>
      <c r="Y17" s="48"/>
      <c r="Z17" s="48"/>
      <c r="AA17" s="48"/>
      <c r="AB17" s="48"/>
      <c r="AC17" s="49"/>
      <c r="AD17" s="49"/>
      <c r="AE17" s="49"/>
      <c r="AF17" s="49"/>
      <c r="AG17" s="49"/>
      <c r="AH17" s="49"/>
      <c r="AI17" s="49"/>
      <c r="AJ17" s="49"/>
    </row>
    <row r="18" spans="1:36" s="9" customFormat="1" ht="15" customHeight="1">
      <c r="A18" s="35">
        <v>1</v>
      </c>
      <c r="B18" s="36"/>
      <c r="C18" s="35" t="s">
        <v>23</v>
      </c>
      <c r="D18" s="35" t="s">
        <v>33</v>
      </c>
      <c r="E18" s="35" t="s">
        <v>25</v>
      </c>
      <c r="F18" s="35" t="s">
        <v>56</v>
      </c>
      <c r="G18" s="35" t="s">
        <v>27</v>
      </c>
      <c r="H18" s="35" t="s">
        <v>42</v>
      </c>
      <c r="I18" s="37">
        <v>40000000</v>
      </c>
      <c r="J18" s="40">
        <v>10000000</v>
      </c>
      <c r="K18" s="41">
        <v>25211.97</v>
      </c>
      <c r="L18" s="42" t="s">
        <v>29</v>
      </c>
      <c r="M18" s="43">
        <f t="shared" si="0"/>
        <v>5000000</v>
      </c>
      <c r="N18" s="43">
        <v>10738959</v>
      </c>
      <c r="O18" s="45">
        <f t="shared" ref="O18:O23" si="2">M18/N18</f>
        <v>0.46559447708106533</v>
      </c>
      <c r="P18" s="46"/>
      <c r="Q18" s="40"/>
      <c r="R18" s="39"/>
      <c r="S18" s="47">
        <v>44202</v>
      </c>
      <c r="T18" s="35"/>
      <c r="U18" s="35" t="s">
        <v>30</v>
      </c>
      <c r="V18" s="48" t="s">
        <v>31</v>
      </c>
      <c r="W18" s="49"/>
      <c r="X18" s="48"/>
      <c r="Y18" s="48"/>
      <c r="Z18" s="48"/>
      <c r="AA18" s="48"/>
      <c r="AB18" s="49"/>
      <c r="AC18" s="52"/>
      <c r="AD18" s="52"/>
      <c r="AE18" s="52"/>
      <c r="AF18" s="52"/>
      <c r="AG18" s="52"/>
      <c r="AH18" s="52"/>
      <c r="AI18" s="52"/>
      <c r="AJ18" s="52"/>
    </row>
    <row r="19" spans="1:36" s="9" customFormat="1" ht="15" customHeight="1">
      <c r="A19" s="35">
        <v>1</v>
      </c>
      <c r="B19" s="36"/>
      <c r="C19" s="35" t="s">
        <v>23</v>
      </c>
      <c r="D19" s="35" t="s">
        <v>24</v>
      </c>
      <c r="E19" s="35" t="s">
        <v>25</v>
      </c>
      <c r="F19" s="35" t="s">
        <v>56</v>
      </c>
      <c r="G19" s="35" t="s">
        <v>27</v>
      </c>
      <c r="H19" s="35" t="s">
        <v>42</v>
      </c>
      <c r="I19" s="37"/>
      <c r="J19" s="40">
        <v>110000</v>
      </c>
      <c r="K19" s="41">
        <v>25211.97</v>
      </c>
      <c r="L19" s="42" t="s">
        <v>29</v>
      </c>
      <c r="M19" s="43">
        <f t="shared" si="0"/>
        <v>55000</v>
      </c>
      <c r="N19" s="43">
        <v>10738960</v>
      </c>
      <c r="O19" s="45">
        <f t="shared" si="2"/>
        <v>5.1215387709796856E-3</v>
      </c>
      <c r="P19" s="46"/>
      <c r="Q19" s="40"/>
      <c r="R19" s="39"/>
      <c r="S19" s="47">
        <v>44202</v>
      </c>
      <c r="T19" s="35"/>
      <c r="U19" s="35" t="s">
        <v>30</v>
      </c>
      <c r="V19" s="48" t="s">
        <v>37</v>
      </c>
      <c r="W19" s="49"/>
      <c r="X19" s="48"/>
      <c r="Y19" s="48"/>
      <c r="Z19" s="48"/>
      <c r="AA19" s="48"/>
      <c r="AB19" s="49"/>
      <c r="AC19" s="52"/>
      <c r="AD19" s="52"/>
      <c r="AE19" s="52"/>
      <c r="AF19" s="52"/>
      <c r="AG19" s="52"/>
      <c r="AH19" s="52"/>
      <c r="AI19" s="52"/>
      <c r="AJ19" s="52"/>
    </row>
    <row r="20" spans="1:36" s="15" customFormat="1" ht="15" customHeight="1">
      <c r="A20" s="35">
        <v>1</v>
      </c>
      <c r="B20" s="50"/>
      <c r="C20" s="35" t="s">
        <v>23</v>
      </c>
      <c r="D20" s="35" t="s">
        <v>33</v>
      </c>
      <c r="E20" s="35" t="s">
        <v>25</v>
      </c>
      <c r="F20" s="35" t="s">
        <v>57</v>
      </c>
      <c r="G20" s="36" t="s">
        <v>44</v>
      </c>
      <c r="H20" s="35" t="s">
        <v>28</v>
      </c>
      <c r="I20" s="37"/>
      <c r="J20" s="40">
        <v>5000000</v>
      </c>
      <c r="K20" s="41">
        <v>22934.34</v>
      </c>
      <c r="L20" s="42" t="s">
        <v>29</v>
      </c>
      <c r="M20" s="43">
        <f t="shared" si="0"/>
        <v>2500000</v>
      </c>
      <c r="N20" s="56">
        <v>17373662</v>
      </c>
      <c r="O20" s="45">
        <f t="shared" si="2"/>
        <v>0.14389597311148336</v>
      </c>
      <c r="P20" s="46"/>
      <c r="Q20" s="40"/>
      <c r="R20" s="45"/>
      <c r="S20" s="47">
        <v>44220</v>
      </c>
      <c r="T20" s="35"/>
      <c r="U20" s="35" t="s">
        <v>30</v>
      </c>
      <c r="V20" s="48" t="s">
        <v>37</v>
      </c>
      <c r="W20" s="48"/>
      <c r="X20" s="48"/>
      <c r="Y20" s="48"/>
      <c r="Z20" s="48"/>
      <c r="AA20" s="48"/>
      <c r="AB20" s="48"/>
      <c r="AC20" s="52"/>
      <c r="AD20" s="52"/>
      <c r="AE20" s="52"/>
      <c r="AF20" s="52"/>
      <c r="AG20" s="52"/>
      <c r="AH20" s="52"/>
      <c r="AI20" s="52"/>
      <c r="AJ20" s="52"/>
    </row>
    <row r="21" spans="1:36" s="9" customFormat="1" ht="15" customHeight="1">
      <c r="A21" s="35">
        <v>1</v>
      </c>
      <c r="B21" s="36"/>
      <c r="C21" s="35" t="s">
        <v>23</v>
      </c>
      <c r="D21" s="35" t="s">
        <v>24</v>
      </c>
      <c r="E21" s="35" t="s">
        <v>25</v>
      </c>
      <c r="F21" s="35" t="s">
        <v>58</v>
      </c>
      <c r="G21" s="36" t="s">
        <v>39</v>
      </c>
      <c r="H21" s="35" t="s">
        <v>28</v>
      </c>
      <c r="I21" s="37"/>
      <c r="J21" s="40">
        <v>30000000</v>
      </c>
      <c r="K21" s="41">
        <v>2354.31</v>
      </c>
      <c r="L21" s="42" t="s">
        <v>29</v>
      </c>
      <c r="M21" s="43">
        <f t="shared" si="0"/>
        <v>15000000</v>
      </c>
      <c r="N21" s="56">
        <v>100388073</v>
      </c>
      <c r="O21" s="45">
        <f t="shared" si="2"/>
        <v>0.14942014077708216</v>
      </c>
      <c r="P21" s="46"/>
      <c r="Q21" s="40"/>
      <c r="R21" s="45"/>
      <c r="S21" s="47">
        <v>44229</v>
      </c>
      <c r="T21" s="35"/>
      <c r="U21" s="35" t="s">
        <v>30</v>
      </c>
      <c r="V21" s="48" t="s">
        <v>37</v>
      </c>
      <c r="W21" s="48" t="s">
        <v>37</v>
      </c>
      <c r="X21" s="48"/>
      <c r="Y21" s="48"/>
      <c r="Z21" s="48"/>
      <c r="AA21" s="48"/>
      <c r="AB21" s="48"/>
      <c r="AC21" s="52"/>
      <c r="AD21" s="52"/>
      <c r="AE21" s="52"/>
      <c r="AF21" s="52"/>
      <c r="AG21" s="52"/>
      <c r="AH21" s="52"/>
      <c r="AI21" s="52"/>
      <c r="AJ21" s="52"/>
    </row>
    <row r="22" spans="1:36" s="9" customFormat="1" ht="15" customHeight="1">
      <c r="A22" s="35">
        <v>1</v>
      </c>
      <c r="B22" s="50"/>
      <c r="C22" s="35" t="s">
        <v>23</v>
      </c>
      <c r="D22" s="35" t="s">
        <v>24</v>
      </c>
      <c r="E22" s="49" t="s">
        <v>50</v>
      </c>
      <c r="F22" s="49" t="s">
        <v>59</v>
      </c>
      <c r="G22" s="36" t="s">
        <v>41</v>
      </c>
      <c r="H22" s="49" t="s">
        <v>42</v>
      </c>
      <c r="I22" s="53"/>
      <c r="J22" s="40">
        <v>2000000</v>
      </c>
      <c r="K22" s="41">
        <v>10933.21</v>
      </c>
      <c r="L22" s="42" t="s">
        <v>29</v>
      </c>
      <c r="M22" s="43">
        <f t="shared" si="0"/>
        <v>1000000</v>
      </c>
      <c r="N22" s="44">
        <v>6453553</v>
      </c>
      <c r="O22" s="45">
        <f t="shared" si="2"/>
        <v>0.15495340318736051</v>
      </c>
      <c r="P22" s="44"/>
      <c r="Q22" s="40"/>
      <c r="R22" s="45"/>
      <c r="S22" s="55">
        <v>44195</v>
      </c>
      <c r="T22" s="49"/>
      <c r="U22" s="35" t="s">
        <v>30</v>
      </c>
      <c r="V22" s="48" t="s">
        <v>37</v>
      </c>
      <c r="W22" s="48"/>
      <c r="X22" s="48"/>
      <c r="Y22" s="48"/>
      <c r="Z22" s="48"/>
      <c r="AA22" s="48"/>
      <c r="AB22" s="49"/>
      <c r="AC22" s="49"/>
      <c r="AD22" s="49"/>
      <c r="AE22" s="49"/>
      <c r="AF22" s="49"/>
      <c r="AG22" s="49"/>
      <c r="AH22" s="49"/>
      <c r="AI22" s="49"/>
      <c r="AJ22" s="49"/>
    </row>
    <row r="23" spans="1:36" s="25" customFormat="1" ht="15" customHeight="1">
      <c r="A23" s="35">
        <v>1</v>
      </c>
      <c r="B23" s="36" t="s">
        <v>60</v>
      </c>
      <c r="C23" s="35" t="s">
        <v>23</v>
      </c>
      <c r="D23" s="35" t="s">
        <v>33</v>
      </c>
      <c r="E23" s="35" t="s">
        <v>25</v>
      </c>
      <c r="F23" s="35" t="s">
        <v>61</v>
      </c>
      <c r="G23" s="35" t="s">
        <v>35</v>
      </c>
      <c r="H23" s="35" t="s">
        <v>36</v>
      </c>
      <c r="I23" s="37">
        <v>966000000</v>
      </c>
      <c r="J23" s="40">
        <v>300000000</v>
      </c>
      <c r="K23" s="41">
        <v>71265.75</v>
      </c>
      <c r="L23" s="42" t="s">
        <v>29</v>
      </c>
      <c r="M23" s="43">
        <f t="shared" si="0"/>
        <v>150000000</v>
      </c>
      <c r="N23" s="43">
        <v>447512041</v>
      </c>
      <c r="O23" s="45">
        <f t="shared" si="2"/>
        <v>0.33518651177477482</v>
      </c>
      <c r="P23" s="46"/>
      <c r="Q23" s="40"/>
      <c r="R23" s="45"/>
      <c r="S23" s="47">
        <v>44225</v>
      </c>
      <c r="T23" s="35"/>
      <c r="U23" s="35" t="s">
        <v>30</v>
      </c>
      <c r="V23" s="48" t="s">
        <v>37</v>
      </c>
      <c r="W23" s="48" t="s">
        <v>31</v>
      </c>
      <c r="X23" s="48" t="s">
        <v>31</v>
      </c>
      <c r="Y23" s="48"/>
      <c r="Z23" s="48"/>
      <c r="AA23" s="48"/>
      <c r="AB23" s="49"/>
      <c r="AC23" s="52"/>
      <c r="AD23" s="52"/>
      <c r="AE23" s="52"/>
      <c r="AF23" s="52"/>
      <c r="AG23" s="52"/>
      <c r="AH23" s="52"/>
      <c r="AI23" s="52"/>
      <c r="AJ23" s="52"/>
    </row>
    <row r="24" spans="1:36" s="9" customFormat="1" ht="15" customHeight="1">
      <c r="A24" s="35">
        <v>1</v>
      </c>
      <c r="B24" s="36"/>
      <c r="C24" s="35" t="s">
        <v>23</v>
      </c>
      <c r="D24" s="35" t="s">
        <v>24</v>
      </c>
      <c r="E24" s="35" t="s">
        <v>25</v>
      </c>
      <c r="F24" s="35" t="s">
        <v>61</v>
      </c>
      <c r="G24" s="35" t="s">
        <v>35</v>
      </c>
      <c r="H24" s="35" t="s">
        <v>36</v>
      </c>
      <c r="I24" s="37"/>
      <c r="J24" s="40"/>
      <c r="K24" s="41">
        <v>71265.75</v>
      </c>
      <c r="L24" s="42" t="s">
        <v>29</v>
      </c>
      <c r="M24" s="43"/>
      <c r="N24" s="43">
        <v>447512041</v>
      </c>
      <c r="O24" s="45"/>
      <c r="P24" s="46">
        <v>10000000</v>
      </c>
      <c r="Q24" s="40">
        <f>P24/L24</f>
        <v>5000000</v>
      </c>
      <c r="R24" s="45">
        <f>Q24/N24</f>
        <v>1.1172883725825826E-2</v>
      </c>
      <c r="S24" s="47">
        <v>44225</v>
      </c>
      <c r="T24" s="35"/>
      <c r="U24" s="35" t="s">
        <v>30</v>
      </c>
      <c r="V24" s="48" t="s">
        <v>31</v>
      </c>
      <c r="W24" s="48"/>
      <c r="X24" s="48"/>
      <c r="Y24" s="48"/>
      <c r="Z24" s="48"/>
      <c r="AA24" s="48"/>
      <c r="AB24" s="49"/>
      <c r="AC24" s="52"/>
      <c r="AD24" s="52"/>
      <c r="AE24" s="52"/>
      <c r="AF24" s="52"/>
      <c r="AG24" s="52"/>
      <c r="AH24" s="52"/>
      <c r="AI24" s="52"/>
      <c r="AJ24" s="52"/>
    </row>
    <row r="25" spans="1:36" s="9" customFormat="1" ht="15" customHeight="1">
      <c r="A25" s="35">
        <v>1</v>
      </c>
      <c r="B25" s="50"/>
      <c r="C25" s="35" t="s">
        <v>23</v>
      </c>
      <c r="D25" s="35" t="s">
        <v>33</v>
      </c>
      <c r="E25" s="35" t="s">
        <v>25</v>
      </c>
      <c r="F25" s="35" t="s">
        <v>62</v>
      </c>
      <c r="G25" s="36" t="s">
        <v>39</v>
      </c>
      <c r="H25" s="35" t="s">
        <v>42</v>
      </c>
      <c r="I25" s="35"/>
      <c r="J25" s="40">
        <v>1400000</v>
      </c>
      <c r="K25" s="41">
        <v>22513.97</v>
      </c>
      <c r="L25" s="42" t="s">
        <v>29</v>
      </c>
      <c r="M25" s="43">
        <f t="shared" ref="M25:M32" si="3">J25/L25</f>
        <v>700000</v>
      </c>
      <c r="N25" s="43">
        <v>9746117</v>
      </c>
      <c r="O25" s="45">
        <f t="shared" ref="O25:O31" si="4">M25/N25</f>
        <v>7.1823475954577609E-2</v>
      </c>
      <c r="P25" s="46"/>
      <c r="Q25" s="40"/>
      <c r="R25" s="45"/>
      <c r="S25" s="47">
        <v>44306</v>
      </c>
      <c r="T25" s="35"/>
      <c r="U25" s="49" t="s">
        <v>30</v>
      </c>
      <c r="V25" s="59" t="s">
        <v>37</v>
      </c>
      <c r="W25" s="49"/>
      <c r="X25" s="60"/>
      <c r="Y25" s="60"/>
      <c r="Z25" s="60"/>
      <c r="AA25" s="60"/>
      <c r="AB25" s="49"/>
      <c r="AC25" s="49"/>
      <c r="AD25" s="49"/>
      <c r="AE25" s="49"/>
      <c r="AF25" s="49"/>
      <c r="AG25" s="49"/>
      <c r="AH25" s="49"/>
      <c r="AI25" s="49"/>
      <c r="AJ25" s="49"/>
    </row>
    <row r="26" spans="1:36" s="25" customFormat="1" ht="15" customHeight="1">
      <c r="A26" s="35">
        <v>1</v>
      </c>
      <c r="B26" s="36" t="s">
        <v>63</v>
      </c>
      <c r="C26" s="35" t="s">
        <v>23</v>
      </c>
      <c r="D26" s="35" t="s">
        <v>24</v>
      </c>
      <c r="E26" s="35" t="s">
        <v>25</v>
      </c>
      <c r="F26" s="35" t="s">
        <v>64</v>
      </c>
      <c r="G26" s="36" t="s">
        <v>39</v>
      </c>
      <c r="H26" s="35" t="s">
        <v>28</v>
      </c>
      <c r="I26" s="37"/>
      <c r="J26" s="40">
        <v>210000000</v>
      </c>
      <c r="K26" s="41">
        <v>17176.509999999998</v>
      </c>
      <c r="L26" s="42" t="s">
        <v>29</v>
      </c>
      <c r="M26" s="43">
        <f t="shared" si="3"/>
        <v>105000000</v>
      </c>
      <c r="N26" s="56">
        <v>1366417754</v>
      </c>
      <c r="O26" s="51">
        <f t="shared" si="4"/>
        <v>7.6843263850039228E-2</v>
      </c>
      <c r="P26" s="46">
        <v>290000000</v>
      </c>
      <c r="Q26" s="40">
        <f>P26/L26</f>
        <v>145000000</v>
      </c>
      <c r="R26" s="45">
        <f>Q26/N26</f>
        <v>0.10611688817386371</v>
      </c>
      <c r="S26" s="47">
        <v>44198</v>
      </c>
      <c r="T26" s="35"/>
      <c r="U26" s="35" t="s">
        <v>30</v>
      </c>
      <c r="V26" s="48" t="s">
        <v>37</v>
      </c>
      <c r="W26" s="48" t="s">
        <v>31</v>
      </c>
      <c r="X26" s="48" t="s">
        <v>31</v>
      </c>
      <c r="Y26" s="48" t="s">
        <v>37</v>
      </c>
      <c r="Z26" s="48" t="s">
        <v>31</v>
      </c>
      <c r="AA26" s="48"/>
      <c r="AB26" s="48"/>
      <c r="AC26" s="49"/>
      <c r="AD26" s="49"/>
      <c r="AE26" s="49"/>
      <c r="AF26" s="49"/>
      <c r="AG26" s="49"/>
      <c r="AH26" s="49"/>
      <c r="AI26" s="49"/>
      <c r="AJ26" s="49"/>
    </row>
    <row r="27" spans="1:36" s="9" customFormat="1" ht="15" customHeight="1">
      <c r="A27" s="35">
        <v>1</v>
      </c>
      <c r="B27" s="50"/>
      <c r="C27" s="35" t="s">
        <v>23</v>
      </c>
      <c r="D27" s="35" t="s">
        <v>33</v>
      </c>
      <c r="E27" s="35" t="s">
        <v>25</v>
      </c>
      <c r="F27" s="35" t="s">
        <v>65</v>
      </c>
      <c r="G27" s="35" t="s">
        <v>44</v>
      </c>
      <c r="H27" s="35" t="s">
        <v>28</v>
      </c>
      <c r="I27" s="37">
        <v>500000000</v>
      </c>
      <c r="J27" s="40">
        <v>50000000</v>
      </c>
      <c r="K27" s="41">
        <v>6318.3</v>
      </c>
      <c r="L27" s="42" t="s">
        <v>29</v>
      </c>
      <c r="M27" s="43">
        <f t="shared" si="3"/>
        <v>25000000</v>
      </c>
      <c r="N27" s="44">
        <v>270625568</v>
      </c>
      <c r="O27" s="45">
        <f t="shared" si="4"/>
        <v>9.2378558998534838E-2</v>
      </c>
      <c r="P27" s="46"/>
      <c r="Q27" s="40"/>
      <c r="R27" s="45"/>
      <c r="S27" s="47">
        <v>44263</v>
      </c>
      <c r="T27" s="35"/>
      <c r="U27" s="35" t="s">
        <v>46</v>
      </c>
      <c r="V27" s="48" t="s">
        <v>31</v>
      </c>
      <c r="W27" s="61"/>
      <c r="X27" s="49"/>
      <c r="Y27" s="49"/>
      <c r="Z27" s="49"/>
      <c r="AA27" s="49"/>
      <c r="AB27" s="49"/>
      <c r="AC27" s="49"/>
      <c r="AD27" s="49"/>
      <c r="AE27" s="49"/>
      <c r="AF27" s="49"/>
      <c r="AG27" s="49"/>
      <c r="AH27" s="49"/>
      <c r="AI27" s="49"/>
      <c r="AJ27" s="49"/>
    </row>
    <row r="28" spans="1:36" s="9" customFormat="1" ht="15" customHeight="1">
      <c r="A28" s="35">
        <v>1</v>
      </c>
      <c r="B28" s="50"/>
      <c r="C28" s="35" t="s">
        <v>23</v>
      </c>
      <c r="D28" s="35" t="s">
        <v>33</v>
      </c>
      <c r="E28" s="35" t="s">
        <v>25</v>
      </c>
      <c r="F28" s="35" t="s">
        <v>66</v>
      </c>
      <c r="G28" s="36" t="s">
        <v>27</v>
      </c>
      <c r="H28" s="35" t="s">
        <v>42</v>
      </c>
      <c r="I28" s="35"/>
      <c r="J28" s="40">
        <v>2000000</v>
      </c>
      <c r="K28" s="41">
        <v>28033.56</v>
      </c>
      <c r="L28" s="42" t="s">
        <v>29</v>
      </c>
      <c r="M28" s="43">
        <f t="shared" si="3"/>
        <v>1000000</v>
      </c>
      <c r="N28" s="43">
        <v>39309783</v>
      </c>
      <c r="O28" s="45">
        <f t="shared" si="4"/>
        <v>2.543896006752314E-2</v>
      </c>
      <c r="P28" s="46"/>
      <c r="Q28" s="40"/>
      <c r="R28" s="45"/>
      <c r="S28" s="47">
        <v>44215</v>
      </c>
      <c r="T28" s="35"/>
      <c r="U28" s="49" t="s">
        <v>30</v>
      </c>
      <c r="V28" s="59" t="s">
        <v>37</v>
      </c>
      <c r="W28" s="49"/>
      <c r="X28" s="60"/>
      <c r="Y28" s="60"/>
      <c r="Z28" s="60"/>
      <c r="AA28" s="60"/>
      <c r="AB28" s="49"/>
      <c r="AC28" s="49"/>
      <c r="AD28" s="49"/>
      <c r="AE28" s="49"/>
      <c r="AF28" s="49"/>
      <c r="AG28" s="49"/>
      <c r="AH28" s="49"/>
      <c r="AI28" s="49"/>
      <c r="AJ28" s="49"/>
    </row>
    <row r="29" spans="1:36" s="9" customFormat="1" ht="15" customHeight="1">
      <c r="A29" s="35">
        <v>1</v>
      </c>
      <c r="B29" s="36"/>
      <c r="C29" s="35" t="s">
        <v>23</v>
      </c>
      <c r="D29" s="35" t="s">
        <v>33</v>
      </c>
      <c r="E29" s="35" t="s">
        <v>25</v>
      </c>
      <c r="F29" s="35" t="s">
        <v>67</v>
      </c>
      <c r="G29" s="35" t="s">
        <v>68</v>
      </c>
      <c r="H29" s="35" t="s">
        <v>49</v>
      </c>
      <c r="I29" s="37"/>
      <c r="J29" s="40">
        <v>10000000</v>
      </c>
      <c r="K29" s="41">
        <v>96935.59</v>
      </c>
      <c r="L29" s="42" t="s">
        <v>29</v>
      </c>
      <c r="M29" s="43">
        <f t="shared" si="3"/>
        <v>5000000</v>
      </c>
      <c r="N29" s="44">
        <v>9053300</v>
      </c>
      <c r="O29" s="45">
        <f t="shared" si="4"/>
        <v>0.55228480222681231</v>
      </c>
      <c r="P29" s="46"/>
      <c r="Q29" s="40"/>
      <c r="R29" s="45"/>
      <c r="S29" s="35"/>
      <c r="T29" s="35"/>
      <c r="U29" s="35" t="s">
        <v>46</v>
      </c>
      <c r="V29" s="59" t="s">
        <v>31</v>
      </c>
      <c r="W29" s="48" t="s">
        <v>31</v>
      </c>
      <c r="X29" s="48"/>
      <c r="Y29" s="48"/>
      <c r="Z29" s="48"/>
      <c r="AA29" s="48"/>
      <c r="AB29" s="49"/>
      <c r="AC29" s="49"/>
      <c r="AD29" s="49"/>
      <c r="AE29" s="49"/>
      <c r="AF29" s="49"/>
      <c r="AG29" s="49"/>
      <c r="AH29" s="49"/>
      <c r="AI29" s="49"/>
      <c r="AJ29" s="49"/>
    </row>
    <row r="30" spans="1:36" s="9" customFormat="1" ht="15" customHeight="1">
      <c r="A30" s="35">
        <v>1</v>
      </c>
      <c r="B30" s="36"/>
      <c r="C30" s="35" t="s">
        <v>23</v>
      </c>
      <c r="D30" s="35" t="s">
        <v>33</v>
      </c>
      <c r="E30" s="35" t="s">
        <v>25</v>
      </c>
      <c r="F30" s="35" t="s">
        <v>69</v>
      </c>
      <c r="G30" s="35" t="s">
        <v>35</v>
      </c>
      <c r="H30" s="35" t="s">
        <v>36</v>
      </c>
      <c r="I30" s="35"/>
      <c r="J30" s="40">
        <v>120000000</v>
      </c>
      <c r="K30" s="41">
        <v>5225.3500000000004</v>
      </c>
      <c r="L30" s="42" t="s">
        <v>29</v>
      </c>
      <c r="M30" s="43">
        <f t="shared" si="3"/>
        <v>60000000</v>
      </c>
      <c r="N30" s="43">
        <v>126264931</v>
      </c>
      <c r="O30" s="45">
        <f t="shared" si="4"/>
        <v>0.47519132608562548</v>
      </c>
      <c r="P30" s="46"/>
      <c r="Q30" s="40"/>
      <c r="R30" s="39"/>
      <c r="S30" s="35"/>
      <c r="T30" s="35"/>
      <c r="U30" s="35" t="s">
        <v>30</v>
      </c>
      <c r="V30" s="59" t="s">
        <v>31</v>
      </c>
      <c r="W30" s="48"/>
      <c r="X30" s="48"/>
      <c r="Y30" s="48"/>
      <c r="Z30" s="48"/>
      <c r="AA30" s="48"/>
      <c r="AB30" s="49"/>
      <c r="AC30" s="49"/>
      <c r="AD30" s="49"/>
      <c r="AE30" s="49"/>
      <c r="AF30" s="49"/>
      <c r="AG30" s="49"/>
      <c r="AH30" s="49"/>
      <c r="AI30" s="49"/>
      <c r="AJ30" s="49"/>
    </row>
    <row r="31" spans="1:36" s="9" customFormat="1" ht="15" customHeight="1">
      <c r="A31" s="35">
        <v>1</v>
      </c>
      <c r="B31" s="36"/>
      <c r="C31" s="35" t="s">
        <v>23</v>
      </c>
      <c r="D31" s="35" t="s">
        <v>24</v>
      </c>
      <c r="E31" s="35" t="s">
        <v>25</v>
      </c>
      <c r="F31" s="35" t="s">
        <v>70</v>
      </c>
      <c r="G31" s="35" t="s">
        <v>71</v>
      </c>
      <c r="H31" s="35" t="s">
        <v>49</v>
      </c>
      <c r="I31" s="37"/>
      <c r="J31" s="40">
        <v>3000000</v>
      </c>
      <c r="K31" s="41">
        <v>67481.5</v>
      </c>
      <c r="L31" s="42" t="s">
        <v>29</v>
      </c>
      <c r="M31" s="43">
        <f t="shared" si="3"/>
        <v>1500000</v>
      </c>
      <c r="N31" s="43">
        <v>4207083</v>
      </c>
      <c r="O31" s="45">
        <f t="shared" si="4"/>
        <v>0.35654157524346441</v>
      </c>
      <c r="P31" s="46"/>
      <c r="Q31" s="40"/>
      <c r="R31" s="39"/>
      <c r="S31" s="47">
        <v>44225</v>
      </c>
      <c r="T31" s="35"/>
      <c r="U31" s="35" t="s">
        <v>30</v>
      </c>
      <c r="V31" s="48" t="s">
        <v>37</v>
      </c>
      <c r="W31" s="48"/>
      <c r="X31" s="48"/>
      <c r="Y31" s="48"/>
      <c r="Z31" s="48"/>
      <c r="AA31" s="48"/>
      <c r="AB31" s="49"/>
      <c r="AC31" s="49"/>
      <c r="AD31" s="49"/>
      <c r="AE31" s="49"/>
      <c r="AF31" s="49"/>
      <c r="AG31" s="49"/>
      <c r="AH31" s="49"/>
      <c r="AI31" s="49"/>
      <c r="AJ31" s="49"/>
    </row>
    <row r="32" spans="1:36" s="9" customFormat="1" ht="15" customHeight="1">
      <c r="A32" s="35">
        <v>1</v>
      </c>
      <c r="B32" s="36"/>
      <c r="C32" s="35" t="s">
        <v>23</v>
      </c>
      <c r="D32" s="35" t="s">
        <v>72</v>
      </c>
      <c r="E32" s="35" t="s">
        <v>25</v>
      </c>
      <c r="F32" s="35" t="s">
        <v>73</v>
      </c>
      <c r="G32" s="35" t="s">
        <v>27</v>
      </c>
      <c r="H32" s="35" t="s">
        <v>28</v>
      </c>
      <c r="I32" s="37"/>
      <c r="J32" s="40">
        <v>127600000</v>
      </c>
      <c r="K32" s="41"/>
      <c r="L32" s="42" t="s">
        <v>29</v>
      </c>
      <c r="M32" s="43">
        <f t="shared" si="3"/>
        <v>63800000</v>
      </c>
      <c r="N32" s="43"/>
      <c r="O32" s="45"/>
      <c r="P32" s="46"/>
      <c r="Q32" s="40"/>
      <c r="R32" s="45"/>
      <c r="S32" s="35"/>
      <c r="T32" s="35"/>
      <c r="U32" s="35" t="s">
        <v>30</v>
      </c>
      <c r="V32" s="59" t="s">
        <v>37</v>
      </c>
      <c r="W32" s="48"/>
      <c r="X32" s="48"/>
      <c r="Y32" s="48"/>
      <c r="Z32" s="48"/>
      <c r="AA32" s="48"/>
      <c r="AB32" s="49"/>
      <c r="AC32" s="49"/>
      <c r="AD32" s="49"/>
      <c r="AE32" s="49"/>
      <c r="AF32" s="49"/>
      <c r="AG32" s="49"/>
      <c r="AH32" s="49"/>
      <c r="AI32" s="49"/>
      <c r="AJ32" s="49"/>
    </row>
    <row r="33" spans="1:36" s="9" customFormat="1" ht="15" customHeight="1">
      <c r="A33" s="35">
        <v>1</v>
      </c>
      <c r="B33" s="36"/>
      <c r="C33" s="35" t="s">
        <v>23</v>
      </c>
      <c r="D33" s="35" t="s">
        <v>33</v>
      </c>
      <c r="E33" s="35" t="s">
        <v>25</v>
      </c>
      <c r="F33" s="35" t="s">
        <v>75</v>
      </c>
      <c r="G33" s="36" t="s">
        <v>27</v>
      </c>
      <c r="H33" s="35" t="s">
        <v>42</v>
      </c>
      <c r="I33" s="35"/>
      <c r="J33" s="40"/>
      <c r="K33" s="41">
        <v>78293.539999999994</v>
      </c>
      <c r="L33" s="42" t="s">
        <v>29</v>
      </c>
      <c r="M33" s="43"/>
      <c r="N33" s="43">
        <v>6855713</v>
      </c>
      <c r="O33" s="45"/>
      <c r="P33" s="46">
        <v>1500000</v>
      </c>
      <c r="Q33" s="40">
        <f>P33/L33</f>
        <v>750000</v>
      </c>
      <c r="R33" s="45">
        <f>Q33/N33</f>
        <v>0.10939781172286529</v>
      </c>
      <c r="S33" s="47"/>
      <c r="T33" s="35"/>
      <c r="U33" s="49" t="s">
        <v>76</v>
      </c>
      <c r="V33" s="59" t="s">
        <v>37</v>
      </c>
      <c r="W33" s="48"/>
      <c r="X33" s="60"/>
      <c r="Y33" s="60"/>
      <c r="Z33" s="60"/>
      <c r="AA33" s="60"/>
      <c r="AB33" s="49"/>
      <c r="AC33" s="49"/>
      <c r="AD33" s="49"/>
      <c r="AE33" s="49"/>
      <c r="AF33" s="49"/>
      <c r="AG33" s="49"/>
      <c r="AH33" s="49"/>
      <c r="AI33" s="49"/>
      <c r="AJ33" s="49"/>
    </row>
    <row r="34" spans="1:36" s="9" customFormat="1" ht="15" customHeight="1">
      <c r="A34" s="35">
        <v>1</v>
      </c>
      <c r="B34" s="50"/>
      <c r="C34" s="35" t="s">
        <v>23</v>
      </c>
      <c r="D34" s="35" t="s">
        <v>33</v>
      </c>
      <c r="E34" s="49" t="s">
        <v>50</v>
      </c>
      <c r="F34" s="49" t="s">
        <v>77</v>
      </c>
      <c r="G34" s="49" t="s">
        <v>44</v>
      </c>
      <c r="H34" s="49" t="s">
        <v>42</v>
      </c>
      <c r="I34" s="62">
        <v>504400000</v>
      </c>
      <c r="J34" s="40">
        <v>6400000</v>
      </c>
      <c r="K34" s="41">
        <v>14003.03</v>
      </c>
      <c r="L34" s="42" t="s">
        <v>29</v>
      </c>
      <c r="M34" s="43">
        <f t="shared" ref="M34:M44" si="5">J34/L34</f>
        <v>3200000</v>
      </c>
      <c r="N34" s="44">
        <v>31949777</v>
      </c>
      <c r="O34" s="45">
        <f t="shared" ref="O34:O44" si="6">M34/N34</f>
        <v>0.10015719358542002</v>
      </c>
      <c r="P34" s="44"/>
      <c r="Q34" s="40"/>
      <c r="R34" s="45"/>
      <c r="S34" s="55">
        <v>44257</v>
      </c>
      <c r="T34" s="49"/>
      <c r="U34" s="35" t="s">
        <v>78</v>
      </c>
      <c r="V34" s="59" t="s">
        <v>37</v>
      </c>
      <c r="W34" s="48"/>
      <c r="X34" s="48"/>
      <c r="Y34" s="48"/>
      <c r="Z34" s="48"/>
      <c r="AA34" s="48"/>
      <c r="AB34" s="48"/>
      <c r="AC34" s="49"/>
      <c r="AD34" s="49"/>
      <c r="AE34" s="49"/>
      <c r="AF34" s="49"/>
      <c r="AG34" s="49"/>
      <c r="AH34" s="49"/>
      <c r="AI34" s="49"/>
      <c r="AJ34" s="49"/>
    </row>
    <row r="35" spans="1:36" s="9" customFormat="1" ht="15" customHeight="1">
      <c r="A35" s="35">
        <v>1</v>
      </c>
      <c r="B35" s="50"/>
      <c r="C35" s="35" t="s">
        <v>23</v>
      </c>
      <c r="D35" s="35" t="s">
        <v>24</v>
      </c>
      <c r="E35" s="35" t="s">
        <v>25</v>
      </c>
      <c r="F35" s="35" t="s">
        <v>79</v>
      </c>
      <c r="G35" s="35" t="s">
        <v>35</v>
      </c>
      <c r="H35" s="35" t="s">
        <v>49</v>
      </c>
      <c r="I35" s="37"/>
      <c r="J35" s="40">
        <v>100000</v>
      </c>
      <c r="K35" s="41">
        <v>995.47</v>
      </c>
      <c r="L35" s="42" t="s">
        <v>29</v>
      </c>
      <c r="M35" s="43">
        <f t="shared" si="5"/>
        <v>50000</v>
      </c>
      <c r="N35" s="43">
        <v>1265711</v>
      </c>
      <c r="O35" s="45">
        <f t="shared" si="6"/>
        <v>3.9503488553074124E-2</v>
      </c>
      <c r="P35" s="46"/>
      <c r="Q35" s="40"/>
      <c r="R35" s="39"/>
      <c r="S35" s="47" t="s">
        <v>80</v>
      </c>
      <c r="T35" s="35"/>
      <c r="U35" s="35" t="s">
        <v>30</v>
      </c>
      <c r="V35" s="48" t="s">
        <v>37</v>
      </c>
      <c r="W35" s="49"/>
      <c r="X35" s="48"/>
      <c r="Y35" s="48"/>
      <c r="Z35" s="48"/>
      <c r="AA35" s="48"/>
      <c r="AB35" s="49"/>
      <c r="AC35" s="49"/>
      <c r="AD35" s="49"/>
      <c r="AE35" s="49"/>
      <c r="AF35" s="49"/>
      <c r="AG35" s="49"/>
      <c r="AH35" s="49"/>
      <c r="AI35" s="49"/>
      <c r="AJ35" s="49"/>
    </row>
    <row r="36" spans="1:36" s="9" customFormat="1" ht="15" customHeight="1">
      <c r="A36" s="35">
        <v>1</v>
      </c>
      <c r="B36" s="36"/>
      <c r="C36" s="35" t="s">
        <v>23</v>
      </c>
      <c r="D36" s="35" t="s">
        <v>33</v>
      </c>
      <c r="E36" s="35" t="s">
        <v>25</v>
      </c>
      <c r="F36" s="35" t="s">
        <v>81</v>
      </c>
      <c r="G36" s="35" t="s">
        <v>27</v>
      </c>
      <c r="H36" s="35" t="s">
        <v>28</v>
      </c>
      <c r="I36" s="37"/>
      <c r="J36" s="40">
        <v>77400000</v>
      </c>
      <c r="K36" s="41">
        <v>18393.18</v>
      </c>
      <c r="L36" s="42" t="s">
        <v>29</v>
      </c>
      <c r="M36" s="43">
        <f t="shared" si="5"/>
        <v>38700000</v>
      </c>
      <c r="N36" s="44">
        <v>127575529</v>
      </c>
      <c r="O36" s="45">
        <f t="shared" si="6"/>
        <v>0.30334971215365292</v>
      </c>
      <c r="P36" s="46"/>
      <c r="Q36" s="40"/>
      <c r="R36" s="45"/>
      <c r="S36" s="47">
        <v>44200</v>
      </c>
      <c r="T36" s="35"/>
      <c r="U36" s="35" t="s">
        <v>78</v>
      </c>
      <c r="V36" s="59" t="s">
        <v>37</v>
      </c>
      <c r="W36" s="48"/>
      <c r="X36" s="48"/>
      <c r="Y36" s="48"/>
      <c r="Z36" s="48"/>
      <c r="AA36" s="48"/>
      <c r="AB36" s="49"/>
      <c r="AC36" s="49"/>
      <c r="AD36" s="49"/>
      <c r="AE36" s="49"/>
      <c r="AF36" s="49"/>
      <c r="AG36" s="49"/>
      <c r="AH36" s="49"/>
      <c r="AI36" s="49"/>
      <c r="AJ36" s="49"/>
    </row>
    <row r="37" spans="1:36" s="9" customFormat="1" ht="15" customHeight="1">
      <c r="A37" s="35">
        <v>1</v>
      </c>
      <c r="B37" s="36"/>
      <c r="C37" s="35" t="s">
        <v>23</v>
      </c>
      <c r="D37" s="35" t="s">
        <v>24</v>
      </c>
      <c r="E37" s="35" t="s">
        <v>25</v>
      </c>
      <c r="F37" s="35" t="s">
        <v>81</v>
      </c>
      <c r="G37" s="35" t="s">
        <v>27</v>
      </c>
      <c r="H37" s="35" t="s">
        <v>28</v>
      </c>
      <c r="I37" s="37"/>
      <c r="J37" s="40">
        <v>2030000</v>
      </c>
      <c r="K37" s="41">
        <v>18393.18</v>
      </c>
      <c r="L37" s="42" t="s">
        <v>29</v>
      </c>
      <c r="M37" s="43">
        <f t="shared" si="5"/>
        <v>1015000</v>
      </c>
      <c r="N37" s="44">
        <v>127575529</v>
      </c>
      <c r="O37" s="45">
        <f t="shared" si="6"/>
        <v>7.9560712619110522E-3</v>
      </c>
      <c r="P37" s="46"/>
      <c r="Q37" s="40"/>
      <c r="R37" s="45"/>
      <c r="S37" s="47">
        <v>44200</v>
      </c>
      <c r="T37" s="35"/>
      <c r="U37" s="35" t="s">
        <v>30</v>
      </c>
      <c r="V37" s="59" t="s">
        <v>37</v>
      </c>
      <c r="W37" s="48"/>
      <c r="X37" s="48"/>
      <c r="Y37" s="48"/>
      <c r="Z37" s="48"/>
      <c r="AA37" s="48"/>
      <c r="AB37" s="49"/>
      <c r="AC37" s="49"/>
      <c r="AD37" s="49"/>
      <c r="AE37" s="49"/>
      <c r="AF37" s="49"/>
      <c r="AG37" s="49"/>
      <c r="AH37" s="49"/>
      <c r="AI37" s="49"/>
      <c r="AJ37" s="49"/>
    </row>
    <row r="38" spans="1:36" s="9" customFormat="1" ht="15" customHeight="1">
      <c r="A38" s="35">
        <v>1</v>
      </c>
      <c r="B38" s="50"/>
      <c r="C38" s="35" t="s">
        <v>23</v>
      </c>
      <c r="D38" s="35" t="s">
        <v>33</v>
      </c>
      <c r="E38" s="49" t="s">
        <v>50</v>
      </c>
      <c r="F38" s="49" t="s">
        <v>82</v>
      </c>
      <c r="G38" s="36" t="s">
        <v>41</v>
      </c>
      <c r="H38" s="49" t="s">
        <v>42</v>
      </c>
      <c r="I38" s="49"/>
      <c r="J38" s="40">
        <v>25000000</v>
      </c>
      <c r="K38" s="41">
        <v>13937.26</v>
      </c>
      <c r="L38" s="42" t="s">
        <v>29</v>
      </c>
      <c r="M38" s="43">
        <f t="shared" si="5"/>
        <v>12500000</v>
      </c>
      <c r="N38" s="44">
        <v>36471769</v>
      </c>
      <c r="O38" s="45">
        <f t="shared" si="6"/>
        <v>0.3427308392965529</v>
      </c>
      <c r="P38" s="44"/>
      <c r="Q38" s="40"/>
      <c r="R38" s="45"/>
      <c r="S38" s="55">
        <v>44202</v>
      </c>
      <c r="T38" s="49"/>
      <c r="U38" s="49" t="s">
        <v>30</v>
      </c>
      <c r="V38" s="59" t="s">
        <v>31</v>
      </c>
      <c r="W38" s="48" t="s">
        <v>31</v>
      </c>
      <c r="X38" s="48"/>
      <c r="Y38" s="48"/>
      <c r="Z38" s="48"/>
      <c r="AA38" s="48"/>
      <c r="AB38" s="49"/>
      <c r="AC38" s="49"/>
      <c r="AD38" s="49"/>
      <c r="AE38" s="49"/>
      <c r="AF38" s="49"/>
      <c r="AG38" s="49"/>
      <c r="AH38" s="49"/>
      <c r="AI38" s="49"/>
      <c r="AJ38" s="49"/>
    </row>
    <row r="39" spans="1:36" s="9" customFormat="1" ht="15" customHeight="1">
      <c r="A39" s="35">
        <v>1</v>
      </c>
      <c r="B39" s="50"/>
      <c r="C39" s="35" t="s">
        <v>23</v>
      </c>
      <c r="D39" s="35" t="s">
        <v>24</v>
      </c>
      <c r="E39" s="49" t="s">
        <v>50</v>
      </c>
      <c r="F39" s="49" t="s">
        <v>82</v>
      </c>
      <c r="G39" s="36" t="s">
        <v>41</v>
      </c>
      <c r="H39" s="49" t="s">
        <v>42</v>
      </c>
      <c r="I39" s="49"/>
      <c r="J39" s="40">
        <v>25000000</v>
      </c>
      <c r="K39" s="41">
        <v>13937.26</v>
      </c>
      <c r="L39" s="42" t="s">
        <v>29</v>
      </c>
      <c r="M39" s="43">
        <f t="shared" si="5"/>
        <v>12500000</v>
      </c>
      <c r="N39" s="44">
        <v>36471769</v>
      </c>
      <c r="O39" s="45">
        <f t="shared" si="6"/>
        <v>0.3427308392965529</v>
      </c>
      <c r="P39" s="44"/>
      <c r="Q39" s="40"/>
      <c r="R39" s="45"/>
      <c r="S39" s="55">
        <v>44202</v>
      </c>
      <c r="T39" s="49"/>
      <c r="U39" s="49" t="s">
        <v>30</v>
      </c>
      <c r="V39" s="59" t="s">
        <v>31</v>
      </c>
      <c r="W39" s="48" t="s">
        <v>31</v>
      </c>
      <c r="X39" s="48"/>
      <c r="Y39" s="48"/>
      <c r="Z39" s="48"/>
      <c r="AA39" s="48"/>
      <c r="AB39" s="49"/>
      <c r="AC39" s="49"/>
      <c r="AD39" s="49"/>
      <c r="AE39" s="49"/>
      <c r="AF39" s="49"/>
      <c r="AG39" s="49"/>
      <c r="AH39" s="49"/>
      <c r="AI39" s="49"/>
      <c r="AJ39" s="49"/>
    </row>
    <row r="40" spans="1:36" s="9" customFormat="1" ht="15" customHeight="1">
      <c r="A40" s="35">
        <v>1</v>
      </c>
      <c r="B40" s="50"/>
      <c r="C40" s="35" t="s">
        <v>23</v>
      </c>
      <c r="D40" s="35" t="s">
        <v>24</v>
      </c>
      <c r="E40" s="35" t="s">
        <v>25</v>
      </c>
      <c r="F40" s="35" t="s">
        <v>83</v>
      </c>
      <c r="G40" s="35" t="s">
        <v>41</v>
      </c>
      <c r="H40" s="35" t="s">
        <v>42</v>
      </c>
      <c r="I40" s="37"/>
      <c r="J40" s="40">
        <v>33500000</v>
      </c>
      <c r="K40" s="41">
        <v>2628.15</v>
      </c>
      <c r="L40" s="42" t="s">
        <v>29</v>
      </c>
      <c r="M40" s="43">
        <f t="shared" si="5"/>
        <v>16750000</v>
      </c>
      <c r="N40" s="43">
        <v>54045420</v>
      </c>
      <c r="O40" s="45">
        <f t="shared" si="6"/>
        <v>0.30992450424106244</v>
      </c>
      <c r="P40" s="46"/>
      <c r="Q40" s="40"/>
      <c r="R40" s="39"/>
      <c r="S40" s="47" t="s">
        <v>80</v>
      </c>
      <c r="T40" s="35"/>
      <c r="U40" s="35" t="s">
        <v>46</v>
      </c>
      <c r="V40" s="48" t="s">
        <v>37</v>
      </c>
      <c r="W40" s="49"/>
      <c r="X40" s="48"/>
      <c r="Y40" s="48"/>
      <c r="Z40" s="48"/>
      <c r="AA40" s="48"/>
      <c r="AB40" s="49"/>
      <c r="AC40" s="49"/>
      <c r="AD40" s="49"/>
      <c r="AE40" s="49"/>
      <c r="AF40" s="49"/>
      <c r="AG40" s="49"/>
      <c r="AH40" s="49"/>
      <c r="AI40" s="49"/>
      <c r="AJ40" s="49"/>
    </row>
    <row r="41" spans="1:36" s="9" customFormat="1" ht="15" customHeight="1">
      <c r="A41" s="35">
        <v>1</v>
      </c>
      <c r="B41" s="50"/>
      <c r="C41" s="35" t="s">
        <v>23</v>
      </c>
      <c r="D41" s="35" t="s">
        <v>24</v>
      </c>
      <c r="E41" s="35" t="s">
        <v>25</v>
      </c>
      <c r="F41" s="35" t="s">
        <v>84</v>
      </c>
      <c r="G41" s="35" t="s">
        <v>41</v>
      </c>
      <c r="H41" s="35" t="s">
        <v>42</v>
      </c>
      <c r="I41" s="37"/>
      <c r="J41" s="40">
        <v>2000000</v>
      </c>
      <c r="K41" s="41">
        <v>14495.38</v>
      </c>
      <c r="L41" s="42" t="s">
        <v>29</v>
      </c>
      <c r="M41" s="43">
        <f t="shared" si="5"/>
        <v>1000000</v>
      </c>
      <c r="N41" s="49">
        <v>28608710</v>
      </c>
      <c r="O41" s="45">
        <f t="shared" si="6"/>
        <v>3.4954389764515773E-2</v>
      </c>
      <c r="P41" s="46"/>
      <c r="Q41" s="40"/>
      <c r="R41" s="39"/>
      <c r="S41" s="47">
        <v>44211</v>
      </c>
      <c r="T41" s="35"/>
      <c r="U41" s="35" t="s">
        <v>30</v>
      </c>
      <c r="V41" s="48" t="s">
        <v>37</v>
      </c>
      <c r="W41" s="49"/>
      <c r="X41" s="48"/>
      <c r="Y41" s="48"/>
      <c r="Z41" s="48"/>
      <c r="AA41" s="48"/>
      <c r="AB41" s="49"/>
      <c r="AC41" s="49"/>
      <c r="AD41" s="49"/>
      <c r="AE41" s="49"/>
      <c r="AF41" s="49"/>
      <c r="AG41" s="49"/>
      <c r="AH41" s="49"/>
      <c r="AI41" s="49"/>
      <c r="AJ41" s="49"/>
    </row>
    <row r="42" spans="1:36" s="9" customFormat="1" ht="15" customHeight="1">
      <c r="A42" s="35">
        <v>1</v>
      </c>
      <c r="B42" s="50"/>
      <c r="C42" s="35" t="s">
        <v>23</v>
      </c>
      <c r="D42" s="35" t="s">
        <v>33</v>
      </c>
      <c r="E42" s="49" t="s">
        <v>50</v>
      </c>
      <c r="F42" s="49" t="s">
        <v>85</v>
      </c>
      <c r="G42" s="49" t="s">
        <v>35</v>
      </c>
      <c r="H42" s="49" t="s">
        <v>49</v>
      </c>
      <c r="I42" s="53"/>
      <c r="J42" s="40">
        <v>7600000</v>
      </c>
      <c r="K42" s="41">
        <v>548.29</v>
      </c>
      <c r="L42" s="42" t="s">
        <v>29</v>
      </c>
      <c r="M42" s="43">
        <f t="shared" si="5"/>
        <v>3800000</v>
      </c>
      <c r="N42" s="44">
        <v>4917000</v>
      </c>
      <c r="O42" s="45">
        <f t="shared" si="6"/>
        <v>0.77282896074842389</v>
      </c>
      <c r="P42" s="44"/>
      <c r="Q42" s="40"/>
      <c r="R42" s="45"/>
      <c r="S42" s="49"/>
      <c r="T42" s="49"/>
      <c r="U42" s="35" t="s">
        <v>30</v>
      </c>
      <c r="V42" s="59" t="s">
        <v>37</v>
      </c>
      <c r="W42" s="49"/>
      <c r="X42" s="49"/>
      <c r="Y42" s="49"/>
      <c r="Z42" s="49"/>
      <c r="AA42" s="49"/>
      <c r="AB42" s="49"/>
      <c r="AC42" s="49"/>
      <c r="AD42" s="49"/>
      <c r="AE42" s="49"/>
      <c r="AF42" s="49"/>
      <c r="AG42" s="49"/>
      <c r="AH42" s="49"/>
      <c r="AI42" s="49"/>
      <c r="AJ42" s="49"/>
    </row>
    <row r="43" spans="1:36" s="9" customFormat="1" ht="15" customHeight="1">
      <c r="A43" s="35">
        <v>1</v>
      </c>
      <c r="B43" s="36"/>
      <c r="C43" s="35" t="s">
        <v>23</v>
      </c>
      <c r="D43" s="35" t="s">
        <v>72</v>
      </c>
      <c r="E43" s="35" t="s">
        <v>25</v>
      </c>
      <c r="F43" s="35" t="s">
        <v>86</v>
      </c>
      <c r="G43" s="35" t="s">
        <v>41</v>
      </c>
      <c r="H43" s="35" t="s">
        <v>42</v>
      </c>
      <c r="I43" s="37"/>
      <c r="J43" s="40">
        <v>2000000</v>
      </c>
      <c r="K43" s="41">
        <v>59448.2</v>
      </c>
      <c r="L43" s="42" t="s">
        <v>29</v>
      </c>
      <c r="M43" s="43">
        <f t="shared" si="5"/>
        <v>1000000</v>
      </c>
      <c r="N43" s="43">
        <v>5168185</v>
      </c>
      <c r="O43" s="45">
        <f t="shared" si="6"/>
        <v>0.1934915255549095</v>
      </c>
      <c r="P43" s="46"/>
      <c r="Q43" s="40"/>
      <c r="R43" s="39"/>
      <c r="S43" s="35"/>
      <c r="T43" s="35"/>
      <c r="U43" s="35" t="s">
        <v>30</v>
      </c>
      <c r="V43" s="48" t="s">
        <v>37</v>
      </c>
      <c r="W43" s="49"/>
      <c r="X43" s="48"/>
      <c r="Y43" s="48"/>
      <c r="Z43" s="48"/>
      <c r="AA43" s="48"/>
      <c r="AB43" s="49"/>
      <c r="AC43" s="49"/>
      <c r="AD43" s="49"/>
      <c r="AE43" s="49"/>
      <c r="AF43" s="49"/>
      <c r="AG43" s="49"/>
      <c r="AH43" s="49"/>
      <c r="AI43" s="49"/>
      <c r="AJ43" s="49"/>
    </row>
    <row r="44" spans="1:36" s="9" customFormat="1" ht="15" customHeight="1">
      <c r="A44" s="35">
        <v>1</v>
      </c>
      <c r="B44" s="36"/>
      <c r="C44" s="35" t="s">
        <v>23</v>
      </c>
      <c r="D44" s="35" t="s">
        <v>24</v>
      </c>
      <c r="E44" s="35" t="s">
        <v>25</v>
      </c>
      <c r="F44" s="35" t="s">
        <v>86</v>
      </c>
      <c r="G44" s="35" t="s">
        <v>41</v>
      </c>
      <c r="H44" s="35" t="s">
        <v>42</v>
      </c>
      <c r="I44" s="37"/>
      <c r="J44" s="40">
        <v>25000</v>
      </c>
      <c r="K44" s="41">
        <v>59448.2</v>
      </c>
      <c r="L44" s="42" t="s">
        <v>29</v>
      </c>
      <c r="M44" s="43">
        <f t="shared" si="5"/>
        <v>12500</v>
      </c>
      <c r="N44" s="43">
        <v>5168185</v>
      </c>
      <c r="O44" s="51">
        <f t="shared" si="6"/>
        <v>2.4186440694363687E-3</v>
      </c>
      <c r="P44" s="46"/>
      <c r="Q44" s="40"/>
      <c r="R44" s="39"/>
      <c r="S44" s="47"/>
      <c r="T44" s="35"/>
      <c r="U44" s="35" t="s">
        <v>30</v>
      </c>
      <c r="V44" s="48" t="s">
        <v>37</v>
      </c>
      <c r="W44" s="49"/>
      <c r="X44" s="48"/>
      <c r="Y44" s="48"/>
      <c r="Z44" s="48"/>
      <c r="AA44" s="48"/>
      <c r="AB44" s="49"/>
      <c r="AC44" s="49"/>
      <c r="AD44" s="49"/>
      <c r="AE44" s="49"/>
      <c r="AF44" s="49"/>
      <c r="AG44" s="49"/>
      <c r="AH44" s="49"/>
      <c r="AI44" s="49"/>
      <c r="AJ44" s="49"/>
    </row>
    <row r="45" spans="1:36" s="9" customFormat="1" ht="15" customHeight="1">
      <c r="A45" s="35">
        <v>1</v>
      </c>
      <c r="B45" s="50"/>
      <c r="C45" s="35" t="s">
        <v>23</v>
      </c>
      <c r="D45" s="35" t="s">
        <v>33</v>
      </c>
      <c r="E45" s="35" t="s">
        <v>25</v>
      </c>
      <c r="F45" s="35" t="s">
        <v>87</v>
      </c>
      <c r="G45" s="35" t="s">
        <v>68</v>
      </c>
      <c r="H45" s="35" t="s">
        <v>49</v>
      </c>
      <c r="I45" s="37">
        <v>4300000</v>
      </c>
      <c r="J45" s="40"/>
      <c r="K45" s="41">
        <v>85504.02</v>
      </c>
      <c r="L45" s="42" t="s">
        <v>29</v>
      </c>
      <c r="M45" s="43"/>
      <c r="N45" s="44">
        <v>4246439</v>
      </c>
      <c r="O45" s="45"/>
      <c r="P45" s="46">
        <v>1090000</v>
      </c>
      <c r="Q45" s="40">
        <f>P45/L45</f>
        <v>545000</v>
      </c>
      <c r="R45" s="45">
        <f>Q45/N45</f>
        <v>0.12834283031029056</v>
      </c>
      <c r="S45" s="35"/>
      <c r="T45" s="35"/>
      <c r="U45" s="35" t="s">
        <v>76</v>
      </c>
      <c r="V45" s="59" t="s">
        <v>31</v>
      </c>
      <c r="W45" s="49"/>
      <c r="X45" s="49"/>
      <c r="Y45" s="49"/>
      <c r="Z45" s="49"/>
      <c r="AA45" s="49"/>
      <c r="AB45" s="49"/>
      <c r="AC45" s="49"/>
      <c r="AD45" s="49"/>
      <c r="AE45" s="49"/>
      <c r="AF45" s="49"/>
      <c r="AG45" s="49"/>
      <c r="AH45" s="49"/>
      <c r="AI45" s="49"/>
      <c r="AJ45" s="49"/>
    </row>
    <row r="46" spans="1:36" s="9" customFormat="1" ht="15" customHeight="1">
      <c r="A46" s="35">
        <v>1</v>
      </c>
      <c r="B46" s="36"/>
      <c r="C46" s="35" t="s">
        <v>23</v>
      </c>
      <c r="D46" s="35" t="s">
        <v>33</v>
      </c>
      <c r="E46" s="35" t="s">
        <v>25</v>
      </c>
      <c r="F46" s="35" t="s">
        <v>88</v>
      </c>
      <c r="G46" s="35" t="s">
        <v>27</v>
      </c>
      <c r="H46" s="35" t="s">
        <v>42</v>
      </c>
      <c r="I46" s="37"/>
      <c r="J46" s="40">
        <v>14000000</v>
      </c>
      <c r="K46" s="41">
        <v>56582.79</v>
      </c>
      <c r="L46" s="42" t="s">
        <v>29</v>
      </c>
      <c r="M46" s="43">
        <f>J46/L46</f>
        <v>7000000</v>
      </c>
      <c r="N46" s="43">
        <v>32510453</v>
      </c>
      <c r="O46" s="45">
        <f>M46/N46</f>
        <v>0.21531536333867757</v>
      </c>
      <c r="P46" s="46"/>
      <c r="Q46" s="40"/>
      <c r="R46" s="39"/>
      <c r="S46" s="47">
        <v>44306</v>
      </c>
      <c r="T46" s="35"/>
      <c r="U46" s="35" t="s">
        <v>30</v>
      </c>
      <c r="V46" s="48" t="s">
        <v>37</v>
      </c>
      <c r="W46" s="49"/>
      <c r="X46" s="48"/>
      <c r="Y46" s="48"/>
      <c r="Z46" s="48"/>
      <c r="AA46" s="48"/>
      <c r="AB46" s="49"/>
      <c r="AC46" s="49"/>
      <c r="AD46" s="49"/>
      <c r="AE46" s="49"/>
      <c r="AF46" s="49"/>
      <c r="AG46" s="49"/>
      <c r="AH46" s="49"/>
      <c r="AI46" s="49"/>
      <c r="AJ46" s="49"/>
    </row>
    <row r="47" spans="1:36" s="25" customFormat="1" ht="15" customHeight="1">
      <c r="A47" s="35">
        <v>1</v>
      </c>
      <c r="B47" s="36"/>
      <c r="C47" s="35" t="s">
        <v>23</v>
      </c>
      <c r="D47" s="35" t="s">
        <v>33</v>
      </c>
      <c r="E47" s="35" t="s">
        <v>25</v>
      </c>
      <c r="F47" s="35" t="s">
        <v>89</v>
      </c>
      <c r="G47" s="36" t="s">
        <v>39</v>
      </c>
      <c r="H47" s="35" t="s">
        <v>28</v>
      </c>
      <c r="I47" s="37"/>
      <c r="J47" s="40">
        <v>17000000</v>
      </c>
      <c r="K47" s="41">
        <v>10205.77</v>
      </c>
      <c r="L47" s="42" t="s">
        <v>29</v>
      </c>
      <c r="M47" s="43">
        <f>J47/L47</f>
        <v>8500000</v>
      </c>
      <c r="N47" s="31">
        <v>108116615</v>
      </c>
      <c r="O47" s="45">
        <f>M47/N47</f>
        <v>7.8618813583832603E-2</v>
      </c>
      <c r="P47" s="46"/>
      <c r="Q47" s="40"/>
      <c r="R47" s="45"/>
      <c r="S47" s="47">
        <v>44224</v>
      </c>
      <c r="T47" s="35"/>
      <c r="U47" s="35" t="s">
        <v>30</v>
      </c>
      <c r="V47" s="48" t="s">
        <v>37</v>
      </c>
      <c r="W47" s="48" t="s">
        <v>37</v>
      </c>
      <c r="X47" s="48" t="s">
        <v>37</v>
      </c>
      <c r="Y47" s="48"/>
      <c r="Z47" s="48"/>
      <c r="AA47" s="48"/>
      <c r="AB47" s="49"/>
      <c r="AC47" s="49"/>
      <c r="AD47" s="49"/>
      <c r="AE47" s="49"/>
      <c r="AF47" s="49"/>
      <c r="AG47" s="49"/>
      <c r="AH47" s="49"/>
      <c r="AI47" s="49"/>
      <c r="AJ47" s="49"/>
    </row>
    <row r="48" spans="1:36" s="9" customFormat="1" ht="15" customHeight="1">
      <c r="A48" s="35">
        <v>1</v>
      </c>
      <c r="B48" s="36"/>
      <c r="C48" s="35" t="s">
        <v>23</v>
      </c>
      <c r="D48" s="35" t="s">
        <v>24</v>
      </c>
      <c r="E48" s="35" t="s">
        <v>25</v>
      </c>
      <c r="F48" s="35" t="s">
        <v>90</v>
      </c>
      <c r="G48" s="35" t="s">
        <v>68</v>
      </c>
      <c r="H48" s="35" t="s">
        <v>49</v>
      </c>
      <c r="I48" s="37"/>
      <c r="J48" s="40">
        <v>4500000</v>
      </c>
      <c r="K48" s="41">
        <v>12333.85</v>
      </c>
      <c r="L48" s="42" t="s">
        <v>29</v>
      </c>
      <c r="M48" s="43">
        <f>J48/L48</f>
        <v>2250000</v>
      </c>
      <c r="N48" s="43">
        <v>34268528</v>
      </c>
      <c r="O48" s="45">
        <f>M48/N48</f>
        <v>6.5657912122750059E-2</v>
      </c>
      <c r="P48" s="46"/>
      <c r="Q48" s="40"/>
      <c r="R48" s="39"/>
      <c r="S48" s="47">
        <v>44302</v>
      </c>
      <c r="T48" s="35"/>
      <c r="U48" s="35" t="s">
        <v>30</v>
      </c>
      <c r="V48" s="48" t="s">
        <v>37</v>
      </c>
      <c r="W48" s="49"/>
      <c r="X48" s="48"/>
      <c r="Y48" s="48"/>
      <c r="Z48" s="48"/>
      <c r="AA48" s="48"/>
      <c r="AB48" s="49"/>
      <c r="AC48" s="49"/>
      <c r="AD48" s="49"/>
      <c r="AE48" s="49"/>
      <c r="AF48" s="49"/>
      <c r="AG48" s="49"/>
      <c r="AH48" s="49"/>
      <c r="AI48" s="49"/>
      <c r="AJ48" s="49"/>
    </row>
    <row r="49" spans="1:36" s="25" customFormat="1" ht="15" customHeight="1">
      <c r="A49" s="35">
        <v>1</v>
      </c>
      <c r="B49" s="36" t="s">
        <v>91</v>
      </c>
      <c r="C49" s="35" t="s">
        <v>23</v>
      </c>
      <c r="D49" s="35" t="s">
        <v>24</v>
      </c>
      <c r="E49" s="35" t="s">
        <v>25</v>
      </c>
      <c r="F49" s="35" t="s">
        <v>92</v>
      </c>
      <c r="G49" s="35" t="s">
        <v>27</v>
      </c>
      <c r="H49" s="35" t="s">
        <v>42</v>
      </c>
      <c r="I49" s="37"/>
      <c r="J49" s="40">
        <v>1000000</v>
      </c>
      <c r="K49" s="41">
        <v>27011.74</v>
      </c>
      <c r="L49" s="42" t="s">
        <v>29</v>
      </c>
      <c r="M49" s="63"/>
      <c r="N49" s="43">
        <v>58558270</v>
      </c>
      <c r="O49" s="64"/>
      <c r="P49" s="46"/>
      <c r="Q49" s="40"/>
      <c r="R49" s="39"/>
      <c r="S49" s="47">
        <v>44223</v>
      </c>
      <c r="T49" s="35"/>
      <c r="U49" s="35" t="s">
        <v>93</v>
      </c>
      <c r="V49" s="48" t="s">
        <v>37</v>
      </c>
      <c r="W49" s="48" t="s">
        <v>37</v>
      </c>
      <c r="X49" s="48" t="s">
        <v>31</v>
      </c>
      <c r="Y49" s="48" t="s">
        <v>31</v>
      </c>
      <c r="Z49" s="48"/>
      <c r="AA49" s="48"/>
      <c r="AB49" s="49"/>
      <c r="AC49" s="49"/>
      <c r="AD49" s="49"/>
      <c r="AE49" s="49"/>
      <c r="AF49" s="49"/>
      <c r="AG49" s="49"/>
      <c r="AH49" s="49"/>
      <c r="AI49" s="49"/>
      <c r="AJ49" s="49"/>
    </row>
    <row r="50" spans="1:36" s="25" customFormat="1" ht="15" customHeight="1">
      <c r="A50" s="35">
        <v>1</v>
      </c>
      <c r="B50" s="50"/>
      <c r="C50" s="35" t="s">
        <v>23</v>
      </c>
      <c r="D50" s="35" t="s">
        <v>94</v>
      </c>
      <c r="E50" s="35" t="s">
        <v>25</v>
      </c>
      <c r="F50" s="35" t="s">
        <v>95</v>
      </c>
      <c r="G50" s="35" t="s">
        <v>35</v>
      </c>
      <c r="H50" s="35" t="s">
        <v>49</v>
      </c>
      <c r="I50" s="37"/>
      <c r="J50" s="40">
        <v>20000000</v>
      </c>
      <c r="K50" s="41">
        <v>2528.48</v>
      </c>
      <c r="L50" s="42" t="s">
        <v>29</v>
      </c>
      <c r="M50" s="43">
        <f t="shared" ref="M50:M72" si="7">J50/L50</f>
        <v>10000000</v>
      </c>
      <c r="N50" s="44">
        <v>51709098</v>
      </c>
      <c r="O50" s="45">
        <f t="shared" ref="O50:O67" si="8">M50/N50</f>
        <v>0.19338956560410317</v>
      </c>
      <c r="P50" s="46"/>
      <c r="Q50" s="40"/>
      <c r="R50" s="45"/>
      <c r="S50" s="47">
        <v>44237</v>
      </c>
      <c r="T50" s="35"/>
      <c r="U50" s="35" t="s">
        <v>30</v>
      </c>
      <c r="V50" s="48" t="s">
        <v>31</v>
      </c>
      <c r="W50" s="59" t="s">
        <v>31</v>
      </c>
      <c r="X50" s="48"/>
      <c r="Y50" s="48"/>
      <c r="Z50" s="48"/>
      <c r="AA50" s="48"/>
      <c r="AB50" s="49"/>
      <c r="AC50" s="49"/>
      <c r="AD50" s="49"/>
      <c r="AE50" s="49"/>
      <c r="AF50" s="49"/>
      <c r="AG50" s="49"/>
      <c r="AH50" s="49"/>
      <c r="AI50" s="49"/>
      <c r="AJ50" s="49"/>
    </row>
    <row r="51" spans="1:36" s="9" customFormat="1" ht="15" customHeight="1">
      <c r="A51" s="35">
        <v>1</v>
      </c>
      <c r="B51" s="36"/>
      <c r="C51" s="35" t="s">
        <v>23</v>
      </c>
      <c r="D51" s="35" t="s">
        <v>24</v>
      </c>
      <c r="E51" s="35" t="s">
        <v>25</v>
      </c>
      <c r="F51" s="35" t="s">
        <v>96</v>
      </c>
      <c r="G51" s="35" t="s">
        <v>41</v>
      </c>
      <c r="H51" s="35" t="s">
        <v>42</v>
      </c>
      <c r="I51" s="37"/>
      <c r="J51" s="40">
        <v>10500000</v>
      </c>
      <c r="K51" s="41">
        <v>6235.72</v>
      </c>
      <c r="L51" s="42" t="s">
        <v>29</v>
      </c>
      <c r="M51" s="43">
        <f t="shared" si="7"/>
        <v>5250000</v>
      </c>
      <c r="N51" s="44">
        <v>21803000</v>
      </c>
      <c r="O51" s="45">
        <f t="shared" si="8"/>
        <v>0.24079255148374076</v>
      </c>
      <c r="P51" s="46"/>
      <c r="Q51" s="40"/>
      <c r="R51" s="45"/>
      <c r="S51" s="47">
        <v>44218</v>
      </c>
      <c r="T51" s="35"/>
      <c r="U51" s="35" t="s">
        <v>97</v>
      </c>
      <c r="V51" s="48" t="s">
        <v>31</v>
      </c>
      <c r="W51" s="59" t="s">
        <v>31</v>
      </c>
      <c r="X51" s="48"/>
      <c r="Y51" s="48"/>
      <c r="Z51" s="48"/>
      <c r="AA51" s="48"/>
      <c r="AB51" s="49"/>
      <c r="AC51" s="49"/>
      <c r="AD51" s="49"/>
      <c r="AE51" s="49"/>
      <c r="AF51" s="49"/>
      <c r="AG51" s="49"/>
      <c r="AH51" s="49"/>
      <c r="AI51" s="49"/>
      <c r="AJ51" s="49"/>
    </row>
    <row r="52" spans="1:36" s="25" customFormat="1" ht="15" customHeight="1">
      <c r="A52" s="35">
        <v>1</v>
      </c>
      <c r="B52" s="50"/>
      <c r="C52" s="35" t="s">
        <v>23</v>
      </c>
      <c r="D52" s="35" t="s">
        <v>94</v>
      </c>
      <c r="E52" s="35" t="s">
        <v>25</v>
      </c>
      <c r="F52" s="35" t="s">
        <v>98</v>
      </c>
      <c r="G52" s="35" t="s">
        <v>35</v>
      </c>
      <c r="H52" s="35" t="s">
        <v>49</v>
      </c>
      <c r="I52" s="37"/>
      <c r="J52" s="40">
        <v>10000000</v>
      </c>
      <c r="K52" s="41">
        <v>51.69</v>
      </c>
      <c r="L52" s="42" t="s">
        <v>29</v>
      </c>
      <c r="M52" s="43">
        <f t="shared" si="7"/>
        <v>5000000</v>
      </c>
      <c r="N52" s="43">
        <v>23839313</v>
      </c>
      <c r="O52" s="45">
        <f t="shared" si="8"/>
        <v>0.20973758765615436</v>
      </c>
      <c r="P52" s="46"/>
      <c r="Q52" s="40"/>
      <c r="R52" s="39"/>
      <c r="S52" s="47">
        <v>44247</v>
      </c>
      <c r="T52" s="35"/>
      <c r="U52" s="35" t="s">
        <v>30</v>
      </c>
      <c r="V52" s="48" t="s">
        <v>37</v>
      </c>
      <c r="W52" s="49"/>
      <c r="X52" s="48"/>
      <c r="Y52" s="48"/>
      <c r="Z52" s="48"/>
      <c r="AA52" s="48"/>
      <c r="AB52" s="49"/>
      <c r="AC52" s="49"/>
      <c r="AD52" s="49"/>
      <c r="AE52" s="49"/>
      <c r="AF52" s="49"/>
      <c r="AG52" s="49"/>
      <c r="AH52" s="49"/>
      <c r="AI52" s="49"/>
      <c r="AJ52" s="49"/>
    </row>
    <row r="53" spans="1:36" s="25" customFormat="1" ht="15" customHeight="1">
      <c r="A53" s="35">
        <v>1</v>
      </c>
      <c r="B53" s="36"/>
      <c r="C53" s="35" t="s">
        <v>23</v>
      </c>
      <c r="D53" s="35" t="s">
        <v>33</v>
      </c>
      <c r="E53" s="35" t="s">
        <v>25</v>
      </c>
      <c r="F53" s="35" t="s">
        <v>99</v>
      </c>
      <c r="G53" s="35" t="s">
        <v>27</v>
      </c>
      <c r="H53" s="35" t="s">
        <v>42</v>
      </c>
      <c r="I53" s="37">
        <v>200000000</v>
      </c>
      <c r="J53" s="40">
        <v>66000000</v>
      </c>
      <c r="K53" s="41">
        <v>1273.74</v>
      </c>
      <c r="L53" s="42" t="s">
        <v>29</v>
      </c>
      <c r="M53" s="43">
        <f t="shared" si="7"/>
        <v>33000000</v>
      </c>
      <c r="N53" s="31">
        <v>69625582</v>
      </c>
      <c r="O53" s="45">
        <f t="shared" si="8"/>
        <v>0.47396372212730659</v>
      </c>
      <c r="P53" s="46"/>
      <c r="Q53" s="40"/>
      <c r="R53" s="45"/>
      <c r="S53" s="47">
        <v>44219</v>
      </c>
      <c r="T53" s="35"/>
      <c r="U53" s="35" t="s">
        <v>30</v>
      </c>
      <c r="V53" s="59" t="s">
        <v>31</v>
      </c>
      <c r="W53" s="48" t="s">
        <v>31</v>
      </c>
      <c r="X53" s="48" t="s">
        <v>31</v>
      </c>
      <c r="Y53" s="48"/>
      <c r="Z53" s="48"/>
      <c r="AA53" s="48"/>
      <c r="AB53" s="49"/>
      <c r="AC53" s="49"/>
      <c r="AD53" s="49"/>
      <c r="AE53" s="49"/>
      <c r="AF53" s="49"/>
      <c r="AG53" s="49"/>
      <c r="AH53" s="49"/>
      <c r="AI53" s="49"/>
      <c r="AJ53" s="49"/>
    </row>
    <row r="54" spans="1:36" s="9" customFormat="1" ht="15" customHeight="1">
      <c r="A54" s="35">
        <v>1</v>
      </c>
      <c r="B54" s="36"/>
      <c r="C54" s="35" t="s">
        <v>23</v>
      </c>
      <c r="D54" s="35" t="s">
        <v>33</v>
      </c>
      <c r="E54" s="35" t="s">
        <v>25</v>
      </c>
      <c r="F54" s="35" t="s">
        <v>25</v>
      </c>
      <c r="G54" s="35" t="s">
        <v>68</v>
      </c>
      <c r="H54" s="35" t="s">
        <v>36</v>
      </c>
      <c r="I54" s="35"/>
      <c r="J54" s="40">
        <v>90000000</v>
      </c>
      <c r="K54" s="41">
        <v>65664.92</v>
      </c>
      <c r="L54" s="42" t="s">
        <v>29</v>
      </c>
      <c r="M54" s="43">
        <f t="shared" si="7"/>
        <v>45000000</v>
      </c>
      <c r="N54" s="43">
        <v>66834406</v>
      </c>
      <c r="O54" s="45">
        <f t="shared" si="8"/>
        <v>0.67330590175365668</v>
      </c>
      <c r="P54" s="46"/>
      <c r="Q54" s="40"/>
      <c r="R54" s="39"/>
      <c r="S54" s="47">
        <v>44195</v>
      </c>
      <c r="T54" s="35"/>
      <c r="U54" s="35" t="s">
        <v>30</v>
      </c>
      <c r="V54" s="48" t="s">
        <v>31</v>
      </c>
      <c r="W54" s="48"/>
      <c r="X54" s="48"/>
      <c r="Y54" s="48"/>
      <c r="Z54" s="48"/>
      <c r="AA54" s="48"/>
      <c r="AB54" s="49"/>
      <c r="AC54" s="49"/>
      <c r="AD54" s="49"/>
      <c r="AE54" s="49"/>
      <c r="AF54" s="49"/>
      <c r="AG54" s="49"/>
      <c r="AH54" s="49"/>
      <c r="AI54" s="49"/>
      <c r="AJ54" s="49"/>
    </row>
    <row r="55" spans="1:36" s="9" customFormat="1" ht="15" customHeight="1">
      <c r="A55" s="35">
        <v>1</v>
      </c>
      <c r="B55" s="36"/>
      <c r="C55" s="35" t="s">
        <v>23</v>
      </c>
      <c r="D55" s="35" t="s">
        <v>24</v>
      </c>
      <c r="E55" s="35" t="s">
        <v>25</v>
      </c>
      <c r="F55" s="35" t="s">
        <v>25</v>
      </c>
      <c r="G55" s="35" t="s">
        <v>68</v>
      </c>
      <c r="H55" s="35" t="s">
        <v>36</v>
      </c>
      <c r="I55" s="35"/>
      <c r="J55" s="40">
        <v>10000000</v>
      </c>
      <c r="K55" s="41">
        <v>65664.92</v>
      </c>
      <c r="L55" s="42" t="s">
        <v>29</v>
      </c>
      <c r="M55" s="43">
        <f t="shared" si="7"/>
        <v>5000000</v>
      </c>
      <c r="N55" s="43">
        <v>66834407</v>
      </c>
      <c r="O55" s="45">
        <f t="shared" si="8"/>
        <v>7.4811765742157324E-2</v>
      </c>
      <c r="P55" s="46"/>
      <c r="Q55" s="40"/>
      <c r="R55" s="39"/>
      <c r="S55" s="47">
        <v>44195</v>
      </c>
      <c r="T55" s="35"/>
      <c r="U55" s="35" t="s">
        <v>30</v>
      </c>
      <c r="V55" s="48" t="s">
        <v>37</v>
      </c>
      <c r="W55" s="48"/>
      <c r="X55" s="48"/>
      <c r="Y55" s="48"/>
      <c r="Z55" s="48"/>
      <c r="AA55" s="48"/>
      <c r="AB55" s="49"/>
      <c r="AC55" s="49"/>
      <c r="AD55" s="49"/>
      <c r="AE55" s="49"/>
      <c r="AF55" s="49"/>
      <c r="AG55" s="49"/>
      <c r="AH55" s="49"/>
      <c r="AI55" s="49"/>
      <c r="AJ55" s="49"/>
    </row>
    <row r="56" spans="1:36" s="25" customFormat="1" ht="15" customHeight="1">
      <c r="A56" s="35">
        <v>1</v>
      </c>
      <c r="B56" s="36"/>
      <c r="C56" s="35" t="s">
        <v>23</v>
      </c>
      <c r="D56" s="35" t="s">
        <v>24</v>
      </c>
      <c r="E56" s="35" t="s">
        <v>25</v>
      </c>
      <c r="F56" s="35" t="s">
        <v>100</v>
      </c>
      <c r="G56" s="65" t="s">
        <v>41</v>
      </c>
      <c r="H56" s="58" t="s">
        <v>42</v>
      </c>
      <c r="I56" s="37"/>
      <c r="J56" s="40">
        <v>3200000</v>
      </c>
      <c r="K56" s="41">
        <v>49963.42</v>
      </c>
      <c r="L56" s="42" t="s">
        <v>29</v>
      </c>
      <c r="M56" s="43">
        <f t="shared" si="7"/>
        <v>1600000</v>
      </c>
      <c r="N56" s="43">
        <v>44385155</v>
      </c>
      <c r="O56" s="45">
        <f t="shared" si="8"/>
        <v>3.6048088600794566E-2</v>
      </c>
      <c r="P56" s="46"/>
      <c r="Q56" s="40"/>
      <c r="R56" s="39"/>
      <c r="S56" s="47">
        <v>44249</v>
      </c>
      <c r="T56" s="35"/>
      <c r="U56" s="35" t="s">
        <v>101</v>
      </c>
      <c r="V56" s="48" t="s">
        <v>37</v>
      </c>
      <c r="W56" s="48" t="s">
        <v>31</v>
      </c>
      <c r="X56" s="48"/>
      <c r="Y56" s="48"/>
      <c r="Z56" s="48"/>
      <c r="AA56" s="48"/>
      <c r="AB56" s="49"/>
      <c r="AC56" s="49"/>
      <c r="AD56" s="49"/>
      <c r="AE56" s="49"/>
      <c r="AF56" s="49"/>
      <c r="AG56" s="49"/>
      <c r="AH56" s="49"/>
      <c r="AI56" s="49"/>
      <c r="AJ56" s="49"/>
    </row>
    <row r="57" spans="1:36" s="25" customFormat="1" ht="15" customHeight="1">
      <c r="A57" s="35">
        <v>1</v>
      </c>
      <c r="B57" s="36"/>
      <c r="C57" s="35" t="s">
        <v>23</v>
      </c>
      <c r="D57" s="35" t="s">
        <v>33</v>
      </c>
      <c r="E57" s="35" t="s">
        <v>25</v>
      </c>
      <c r="F57" s="35" t="s">
        <v>102</v>
      </c>
      <c r="G57" s="35" t="s">
        <v>35</v>
      </c>
      <c r="H57" s="35" t="s">
        <v>36</v>
      </c>
      <c r="I57" s="37">
        <v>1486927159</v>
      </c>
      <c r="J57" s="40">
        <v>300000000</v>
      </c>
      <c r="K57" s="41">
        <v>99137.53</v>
      </c>
      <c r="L57" s="42" t="s">
        <v>29</v>
      </c>
      <c r="M57" s="43">
        <f t="shared" si="7"/>
        <v>150000000</v>
      </c>
      <c r="N57" s="43">
        <v>328239523</v>
      </c>
      <c r="O57" s="45">
        <f t="shared" si="8"/>
        <v>0.4569833596790841</v>
      </c>
      <c r="P57" s="46"/>
      <c r="Q57" s="40"/>
      <c r="R57" s="39"/>
      <c r="S57" s="35"/>
      <c r="T57" s="35"/>
      <c r="U57" s="35" t="s">
        <v>30</v>
      </c>
      <c r="V57" s="59" t="s">
        <v>37</v>
      </c>
      <c r="W57" s="59" t="s">
        <v>37</v>
      </c>
      <c r="X57" s="48"/>
      <c r="Y57" s="48"/>
      <c r="Z57" s="48"/>
      <c r="AA57" s="48"/>
      <c r="AB57" s="49"/>
      <c r="AC57" s="49"/>
      <c r="AD57" s="49"/>
      <c r="AE57" s="49"/>
      <c r="AF57" s="49"/>
      <c r="AG57" s="49"/>
      <c r="AH57" s="49"/>
      <c r="AI57" s="49"/>
      <c r="AJ57" s="49"/>
    </row>
    <row r="58" spans="1:36" s="25" customFormat="1" ht="15" customHeight="1">
      <c r="A58" s="35">
        <v>1</v>
      </c>
      <c r="B58" s="36"/>
      <c r="C58" s="35" t="s">
        <v>23</v>
      </c>
      <c r="D58" s="35" t="s">
        <v>33</v>
      </c>
      <c r="E58" s="35" t="s">
        <v>25</v>
      </c>
      <c r="F58" s="35" t="s">
        <v>103</v>
      </c>
      <c r="G58" s="35" t="s">
        <v>39</v>
      </c>
      <c r="H58" s="35" t="s">
        <v>42</v>
      </c>
      <c r="I58" s="37"/>
      <c r="J58" s="40">
        <v>30000000</v>
      </c>
      <c r="K58" s="41">
        <v>37.58</v>
      </c>
      <c r="L58" s="42" t="s">
        <v>29</v>
      </c>
      <c r="M58" s="43">
        <f t="shared" si="7"/>
        <v>15000000</v>
      </c>
      <c r="N58" s="43">
        <v>96462106</v>
      </c>
      <c r="O58" s="45">
        <f t="shared" si="8"/>
        <v>0.15550147744027068</v>
      </c>
      <c r="P58" s="46"/>
      <c r="Q58" s="40"/>
      <c r="R58" s="39"/>
      <c r="S58" s="47">
        <v>44225</v>
      </c>
      <c r="T58" s="35"/>
      <c r="U58" s="35" t="s">
        <v>30</v>
      </c>
      <c r="V58" s="48" t="s">
        <v>37</v>
      </c>
      <c r="W58" s="49"/>
      <c r="X58" s="48"/>
      <c r="Y58" s="48"/>
      <c r="Z58" s="48"/>
      <c r="AA58" s="48"/>
      <c r="AB58" s="49"/>
      <c r="AC58" s="49"/>
      <c r="AD58" s="49"/>
      <c r="AE58" s="49"/>
      <c r="AF58" s="49"/>
      <c r="AG58" s="49"/>
      <c r="AH58" s="49"/>
      <c r="AI58" s="49"/>
      <c r="AJ58" s="49"/>
    </row>
    <row r="59" spans="1:36" s="124" customFormat="1" ht="15" customHeight="1">
      <c r="A59" s="111">
        <v>2</v>
      </c>
      <c r="B59" s="112"/>
      <c r="C59" s="111" t="s">
        <v>104</v>
      </c>
      <c r="D59" s="111"/>
      <c r="E59" s="111" t="s">
        <v>105</v>
      </c>
      <c r="F59" s="111" t="s">
        <v>106</v>
      </c>
      <c r="G59" s="111" t="s">
        <v>107</v>
      </c>
      <c r="H59" s="111" t="s">
        <v>42</v>
      </c>
      <c r="I59" s="113"/>
      <c r="J59" s="114">
        <v>50000000</v>
      </c>
      <c r="K59" s="67">
        <v>3473.81</v>
      </c>
      <c r="L59" s="116" t="s">
        <v>29</v>
      </c>
      <c r="M59" s="117">
        <f t="shared" si="7"/>
        <v>25000000</v>
      </c>
      <c r="N59" s="117">
        <v>1359998350</v>
      </c>
      <c r="O59" s="118">
        <f t="shared" si="8"/>
        <v>1.8382375243322906E-2</v>
      </c>
      <c r="P59" s="119"/>
      <c r="Q59" s="120"/>
      <c r="R59" s="118"/>
      <c r="S59" s="66"/>
      <c r="T59" s="111"/>
      <c r="U59" s="111" t="s">
        <v>30</v>
      </c>
      <c r="V59" s="121" t="s">
        <v>31</v>
      </c>
      <c r="W59" s="121" t="s">
        <v>31</v>
      </c>
      <c r="X59" s="122"/>
      <c r="Y59" s="122"/>
      <c r="Z59" s="122"/>
      <c r="AA59" s="122"/>
      <c r="AB59" s="123"/>
      <c r="AC59" s="123"/>
      <c r="AD59" s="123"/>
      <c r="AE59" s="123"/>
      <c r="AF59" s="123"/>
      <c r="AG59" s="123"/>
      <c r="AH59" s="123"/>
      <c r="AI59" s="123"/>
      <c r="AJ59" s="123"/>
    </row>
    <row r="60" spans="1:36" s="124" customFormat="1" ht="15" customHeight="1">
      <c r="A60" s="111">
        <v>2</v>
      </c>
      <c r="B60" s="125"/>
      <c r="C60" s="111" t="s">
        <v>104</v>
      </c>
      <c r="D60" s="111"/>
      <c r="E60" s="111" t="s">
        <v>105</v>
      </c>
      <c r="F60" s="111" t="s">
        <v>108</v>
      </c>
      <c r="G60" s="111" t="s">
        <v>27</v>
      </c>
      <c r="H60" s="111" t="s">
        <v>42</v>
      </c>
      <c r="I60" s="113"/>
      <c r="J60" s="114">
        <v>500000</v>
      </c>
      <c r="K60" s="67">
        <v>45814.51</v>
      </c>
      <c r="L60" s="116" t="s">
        <v>29</v>
      </c>
      <c r="M60" s="117">
        <f t="shared" si="7"/>
        <v>250000</v>
      </c>
      <c r="N60" s="117">
        <v>2854191</v>
      </c>
      <c r="O60" s="118">
        <f t="shared" si="8"/>
        <v>8.7590494118999038E-2</v>
      </c>
      <c r="P60" s="119"/>
      <c r="Q60" s="120"/>
      <c r="R60" s="118"/>
      <c r="S60" s="126" t="s">
        <v>80</v>
      </c>
      <c r="T60" s="111"/>
      <c r="U60" s="111" t="s">
        <v>30</v>
      </c>
      <c r="V60" s="121" t="s">
        <v>37</v>
      </c>
      <c r="W60" s="111"/>
      <c r="X60" s="122"/>
      <c r="Y60" s="122"/>
      <c r="Z60" s="122"/>
      <c r="AA60" s="122"/>
      <c r="AB60" s="123"/>
      <c r="AC60" s="123"/>
      <c r="AD60" s="123"/>
      <c r="AE60" s="123"/>
      <c r="AF60" s="123"/>
      <c r="AG60" s="123"/>
      <c r="AH60" s="123"/>
      <c r="AI60" s="123"/>
      <c r="AJ60" s="123"/>
    </row>
    <row r="61" spans="1:36" s="124" customFormat="1" ht="15" customHeight="1">
      <c r="A61" s="111">
        <v>2</v>
      </c>
      <c r="B61" s="112"/>
      <c r="C61" s="111" t="s">
        <v>104</v>
      </c>
      <c r="D61" s="111"/>
      <c r="E61" s="111" t="s">
        <v>105</v>
      </c>
      <c r="F61" s="111" t="s">
        <v>34</v>
      </c>
      <c r="G61" s="111" t="s">
        <v>35</v>
      </c>
      <c r="H61" s="111" t="s">
        <v>36</v>
      </c>
      <c r="I61" s="113"/>
      <c r="J61" s="120">
        <v>40000000</v>
      </c>
      <c r="K61" s="67">
        <v>1174.71</v>
      </c>
      <c r="L61" s="116" t="s">
        <v>29</v>
      </c>
      <c r="M61" s="117">
        <f t="shared" si="7"/>
        <v>20000000</v>
      </c>
      <c r="N61" s="117">
        <v>25364307</v>
      </c>
      <c r="O61" s="118">
        <f t="shared" si="8"/>
        <v>0.78850961707725742</v>
      </c>
      <c r="P61" s="119"/>
      <c r="Q61" s="120"/>
      <c r="R61" s="118"/>
      <c r="S61" s="126">
        <v>44221</v>
      </c>
      <c r="T61" s="111"/>
      <c r="U61" s="111" t="s">
        <v>30</v>
      </c>
      <c r="V61" s="121" t="s">
        <v>31</v>
      </c>
      <c r="W61" s="122" t="s">
        <v>37</v>
      </c>
      <c r="X61" s="122" t="s">
        <v>31</v>
      </c>
      <c r="Y61" s="122"/>
      <c r="Z61" s="122"/>
      <c r="AA61" s="122"/>
      <c r="AB61" s="123"/>
      <c r="AC61" s="123"/>
      <c r="AD61" s="123"/>
      <c r="AE61" s="123"/>
      <c r="AF61" s="123"/>
      <c r="AG61" s="123"/>
      <c r="AH61" s="123"/>
      <c r="AI61" s="123"/>
      <c r="AJ61" s="123"/>
    </row>
    <row r="62" spans="1:36" s="129" customFormat="1" ht="15" customHeight="1">
      <c r="A62" s="111">
        <v>2</v>
      </c>
      <c r="B62" s="112" t="s">
        <v>110</v>
      </c>
      <c r="C62" s="111" t="s">
        <v>104</v>
      </c>
      <c r="D62" s="111"/>
      <c r="E62" s="111" t="s">
        <v>105</v>
      </c>
      <c r="F62" s="111" t="s">
        <v>111</v>
      </c>
      <c r="G62" s="111" t="s">
        <v>27</v>
      </c>
      <c r="H62" s="111" t="s">
        <v>28</v>
      </c>
      <c r="I62" s="113"/>
      <c r="J62" s="120">
        <v>200000000</v>
      </c>
      <c r="K62" s="67">
        <v>72259.31</v>
      </c>
      <c r="L62" s="116" t="s">
        <v>29</v>
      </c>
      <c r="M62" s="117">
        <f t="shared" si="7"/>
        <v>100000000</v>
      </c>
      <c r="N62" s="117">
        <v>211049527</v>
      </c>
      <c r="O62" s="118">
        <f t="shared" si="8"/>
        <v>0.47382243126278129</v>
      </c>
      <c r="P62" s="119"/>
      <c r="Q62" s="120"/>
      <c r="R62" s="118"/>
      <c r="S62" s="126">
        <v>44250</v>
      </c>
      <c r="T62" s="128">
        <v>44250</v>
      </c>
      <c r="U62" s="111" t="s">
        <v>30</v>
      </c>
      <c r="V62" s="121" t="s">
        <v>31</v>
      </c>
      <c r="W62" s="122" t="s">
        <v>37</v>
      </c>
      <c r="X62" s="122" t="s">
        <v>31</v>
      </c>
      <c r="Y62" s="122" t="s">
        <v>31</v>
      </c>
      <c r="Z62" s="122" t="s">
        <v>31</v>
      </c>
      <c r="AA62" s="122"/>
      <c r="AB62" s="123"/>
      <c r="AC62" s="123"/>
      <c r="AD62" s="123"/>
      <c r="AE62" s="123"/>
      <c r="AF62" s="123"/>
      <c r="AG62" s="123"/>
      <c r="AH62" s="123"/>
      <c r="AI62" s="123"/>
      <c r="AJ62" s="123"/>
    </row>
    <row r="63" spans="1:36" s="124" customFormat="1" ht="15" customHeight="1">
      <c r="A63" s="111">
        <v>2</v>
      </c>
      <c r="B63" s="112"/>
      <c r="C63" s="111" t="s">
        <v>104</v>
      </c>
      <c r="D63" s="111"/>
      <c r="E63" s="111" t="s">
        <v>105</v>
      </c>
      <c r="F63" s="111" t="s">
        <v>47</v>
      </c>
      <c r="G63" s="111" t="s">
        <v>35</v>
      </c>
      <c r="H63" s="111" t="s">
        <v>36</v>
      </c>
      <c r="I63" s="111"/>
      <c r="J63" s="120">
        <v>105000000</v>
      </c>
      <c r="K63" s="67">
        <v>34826.31</v>
      </c>
      <c r="L63" s="116" t="s">
        <v>29</v>
      </c>
      <c r="M63" s="117">
        <f t="shared" si="7"/>
        <v>52500000</v>
      </c>
      <c r="N63" s="117">
        <v>37589262</v>
      </c>
      <c r="O63" s="118">
        <f t="shared" si="8"/>
        <v>1.3966754654560656</v>
      </c>
      <c r="P63" s="119">
        <v>126000000</v>
      </c>
      <c r="Q63" s="120">
        <f>P63/L63</f>
        <v>63000000</v>
      </c>
      <c r="R63" s="118">
        <f>Q63/N63</f>
        <v>1.6760105585472787</v>
      </c>
      <c r="S63" s="126">
        <v>44174</v>
      </c>
      <c r="T63" s="111"/>
      <c r="U63" s="111" t="s">
        <v>30</v>
      </c>
      <c r="V63" s="122" t="s">
        <v>37</v>
      </c>
      <c r="W63" s="122" t="s">
        <v>37</v>
      </c>
      <c r="X63" s="122" t="s">
        <v>37</v>
      </c>
      <c r="Y63" s="122" t="s">
        <v>31</v>
      </c>
      <c r="Z63" s="122"/>
      <c r="AA63" s="122"/>
      <c r="AB63" s="123"/>
      <c r="AC63" s="123"/>
      <c r="AD63" s="123"/>
      <c r="AE63" s="123"/>
      <c r="AF63" s="123"/>
      <c r="AG63" s="123"/>
      <c r="AH63" s="123"/>
      <c r="AI63" s="123"/>
      <c r="AJ63" s="123"/>
    </row>
    <row r="64" spans="1:36" s="124" customFormat="1" ht="15" customHeight="1">
      <c r="A64" s="111">
        <v>2</v>
      </c>
      <c r="B64" s="112"/>
      <c r="C64" s="111" t="s">
        <v>104</v>
      </c>
      <c r="D64" s="111"/>
      <c r="E64" s="111" t="s">
        <v>105</v>
      </c>
      <c r="F64" s="111" t="s">
        <v>112</v>
      </c>
      <c r="G64" s="111" t="s">
        <v>35</v>
      </c>
      <c r="H64" s="111" t="s">
        <v>36</v>
      </c>
      <c r="I64" s="113"/>
      <c r="J64" s="120">
        <v>10000000</v>
      </c>
      <c r="K64" s="67">
        <v>65936.09</v>
      </c>
      <c r="L64" s="116" t="s">
        <v>29</v>
      </c>
      <c r="M64" s="117">
        <f t="shared" si="7"/>
        <v>5000000</v>
      </c>
      <c r="N64" s="117">
        <v>18952038</v>
      </c>
      <c r="O64" s="118">
        <f t="shared" si="8"/>
        <v>0.26382386949625153</v>
      </c>
      <c r="P64" s="119"/>
      <c r="Q64" s="120"/>
      <c r="R64" s="118"/>
      <c r="S64" s="126">
        <v>44181</v>
      </c>
      <c r="T64" s="111"/>
      <c r="U64" s="111" t="s">
        <v>30</v>
      </c>
      <c r="V64" s="121" t="s">
        <v>31</v>
      </c>
      <c r="W64" s="123"/>
      <c r="X64" s="123"/>
      <c r="Y64" s="123"/>
      <c r="Z64" s="123"/>
      <c r="AA64" s="123"/>
      <c r="AB64" s="123"/>
      <c r="AC64" s="123"/>
      <c r="AD64" s="123"/>
      <c r="AE64" s="123"/>
      <c r="AF64" s="123"/>
      <c r="AG64" s="123"/>
      <c r="AH64" s="123"/>
      <c r="AI64" s="123"/>
      <c r="AJ64" s="123"/>
    </row>
    <row r="65" spans="1:36" s="131" customFormat="1" ht="15" customHeight="1">
      <c r="A65" s="111">
        <v>2</v>
      </c>
      <c r="B65" s="125"/>
      <c r="C65" s="111" t="s">
        <v>104</v>
      </c>
      <c r="D65" s="111"/>
      <c r="E65" s="111" t="s">
        <v>105</v>
      </c>
      <c r="F65" s="123" t="s">
        <v>113</v>
      </c>
      <c r="G65" s="111" t="s">
        <v>27</v>
      </c>
      <c r="H65" s="111" t="s">
        <v>42</v>
      </c>
      <c r="I65" s="113"/>
      <c r="J65" s="120">
        <v>100000000</v>
      </c>
      <c r="K65" s="67">
        <v>71.33</v>
      </c>
      <c r="L65" s="116" t="s">
        <v>29</v>
      </c>
      <c r="M65" s="117">
        <f t="shared" si="7"/>
        <v>50000000</v>
      </c>
      <c r="N65" s="130">
        <v>1397715000</v>
      </c>
      <c r="O65" s="118">
        <f t="shared" si="8"/>
        <v>3.5772671825085943E-2</v>
      </c>
      <c r="P65" s="119"/>
      <c r="Q65" s="120"/>
      <c r="R65" s="118"/>
      <c r="S65" s="111"/>
      <c r="T65" s="111"/>
      <c r="U65" s="111" t="s">
        <v>30</v>
      </c>
      <c r="V65" s="121" t="s">
        <v>31</v>
      </c>
      <c r="W65" s="123"/>
      <c r="X65" s="123"/>
      <c r="Y65" s="123"/>
      <c r="Z65" s="123"/>
      <c r="AA65" s="123"/>
      <c r="AB65" s="123"/>
      <c r="AC65" s="123"/>
      <c r="AD65" s="123"/>
      <c r="AE65" s="123"/>
      <c r="AF65" s="123"/>
      <c r="AG65" s="123"/>
      <c r="AH65" s="123"/>
      <c r="AI65" s="123"/>
      <c r="AJ65" s="123"/>
    </row>
    <row r="66" spans="1:36" s="131" customFormat="1" ht="15" customHeight="1">
      <c r="A66" s="111">
        <v>2</v>
      </c>
      <c r="B66" s="125"/>
      <c r="C66" s="111" t="s">
        <v>104</v>
      </c>
      <c r="D66" s="111"/>
      <c r="E66" s="111" t="s">
        <v>105</v>
      </c>
      <c r="F66" s="123" t="s">
        <v>51</v>
      </c>
      <c r="G66" s="111" t="s">
        <v>27</v>
      </c>
      <c r="H66" s="111" t="s">
        <v>42</v>
      </c>
      <c r="I66" s="113"/>
      <c r="J66" s="120">
        <v>10000000</v>
      </c>
      <c r="K66" s="67">
        <v>59916.39</v>
      </c>
      <c r="L66" s="116" t="s">
        <v>29</v>
      </c>
      <c r="M66" s="117">
        <f t="shared" si="7"/>
        <v>5000000</v>
      </c>
      <c r="N66" s="132">
        <v>50339443</v>
      </c>
      <c r="O66" s="118">
        <f t="shared" si="8"/>
        <v>9.9325691784074771E-2</v>
      </c>
      <c r="P66" s="119"/>
      <c r="Q66" s="120"/>
      <c r="R66" s="118"/>
      <c r="S66" s="126">
        <v>44201</v>
      </c>
      <c r="T66" s="111"/>
      <c r="U66" s="111" t="s">
        <v>30</v>
      </c>
      <c r="V66" s="122" t="s">
        <v>37</v>
      </c>
      <c r="W66" s="122"/>
      <c r="X66" s="122"/>
      <c r="Y66" s="122"/>
      <c r="Z66" s="122"/>
      <c r="AA66" s="122"/>
      <c r="AB66" s="133"/>
      <c r="AC66" s="123"/>
      <c r="AD66" s="123"/>
      <c r="AE66" s="123"/>
      <c r="AF66" s="123"/>
      <c r="AG66" s="123"/>
      <c r="AH66" s="123"/>
      <c r="AI66" s="123"/>
      <c r="AJ66" s="123"/>
    </row>
    <row r="67" spans="1:36" s="129" customFormat="1" ht="15" customHeight="1">
      <c r="A67" s="111">
        <v>2</v>
      </c>
      <c r="B67" s="125" t="s">
        <v>114</v>
      </c>
      <c r="C67" s="111" t="s">
        <v>104</v>
      </c>
      <c r="D67" s="111"/>
      <c r="E67" s="111" t="s">
        <v>105</v>
      </c>
      <c r="F67" s="111" t="s">
        <v>52</v>
      </c>
      <c r="G67" s="111" t="s">
        <v>27</v>
      </c>
      <c r="H67" s="111" t="s">
        <v>28</v>
      </c>
      <c r="I67" s="111"/>
      <c r="J67" s="120">
        <v>4000075</v>
      </c>
      <c r="K67" s="67">
        <v>54354.3</v>
      </c>
      <c r="L67" s="116" t="s">
        <v>29</v>
      </c>
      <c r="M67" s="117">
        <f t="shared" si="7"/>
        <v>2000037.5</v>
      </c>
      <c r="N67" s="117">
        <v>5047561</v>
      </c>
      <c r="O67" s="118">
        <f t="shared" si="8"/>
        <v>0.39623840108123509</v>
      </c>
      <c r="P67" s="119">
        <v>2000000</v>
      </c>
      <c r="Q67" s="120">
        <f>P67/L67</f>
        <v>1000000</v>
      </c>
      <c r="R67" s="118">
        <f>Q67/N67</f>
        <v>0.19811548587525737</v>
      </c>
      <c r="S67" s="126">
        <v>44180</v>
      </c>
      <c r="T67" s="111"/>
      <c r="U67" s="111" t="s">
        <v>30</v>
      </c>
      <c r="V67" s="121" t="s">
        <v>31</v>
      </c>
      <c r="W67" s="134" t="s">
        <v>37</v>
      </c>
      <c r="X67" s="134" t="s">
        <v>31</v>
      </c>
      <c r="Y67" s="134"/>
      <c r="Z67" s="134"/>
      <c r="AA67" s="134"/>
      <c r="AB67" s="133"/>
      <c r="AC67" s="133"/>
      <c r="AD67" s="133"/>
      <c r="AE67" s="133"/>
      <c r="AF67" s="133"/>
      <c r="AG67" s="133"/>
      <c r="AH67" s="133"/>
      <c r="AI67" s="133"/>
      <c r="AJ67" s="133"/>
    </row>
    <row r="68" spans="1:36" s="124" customFormat="1" ht="15" customHeight="1">
      <c r="A68" s="111">
        <v>2</v>
      </c>
      <c r="B68" s="112"/>
      <c r="C68" s="111" t="s">
        <v>104</v>
      </c>
      <c r="D68" s="111"/>
      <c r="E68" s="111" t="s">
        <v>105</v>
      </c>
      <c r="F68" s="111" t="s">
        <v>115</v>
      </c>
      <c r="G68" s="111" t="s">
        <v>116</v>
      </c>
      <c r="H68" s="111" t="s">
        <v>116</v>
      </c>
      <c r="I68" s="113"/>
      <c r="J68" s="114">
        <v>40000000</v>
      </c>
      <c r="K68" s="67"/>
      <c r="L68" s="116" t="s">
        <v>29</v>
      </c>
      <c r="M68" s="117">
        <f t="shared" si="7"/>
        <v>20000000</v>
      </c>
      <c r="N68" s="117"/>
      <c r="O68" s="118"/>
      <c r="P68" s="119"/>
      <c r="Q68" s="120"/>
      <c r="R68" s="118"/>
      <c r="S68" s="126">
        <v>44196</v>
      </c>
      <c r="T68" s="111"/>
      <c r="U68" s="111" t="s">
        <v>46</v>
      </c>
      <c r="V68" s="121" t="s">
        <v>31</v>
      </c>
      <c r="W68" s="121"/>
      <c r="X68" s="122"/>
      <c r="Y68" s="122"/>
      <c r="Z68" s="122"/>
      <c r="AA68" s="122"/>
      <c r="AB68" s="123"/>
      <c r="AC68" s="123"/>
      <c r="AD68" s="123"/>
      <c r="AE68" s="123"/>
      <c r="AF68" s="123"/>
      <c r="AG68" s="123"/>
      <c r="AH68" s="123"/>
      <c r="AI68" s="123"/>
      <c r="AJ68" s="123"/>
    </row>
    <row r="69" spans="1:36" s="129" customFormat="1" ht="15" customHeight="1">
      <c r="A69" s="111">
        <v>2</v>
      </c>
      <c r="B69" s="112" t="s">
        <v>32</v>
      </c>
      <c r="C69" s="111" t="s">
        <v>104</v>
      </c>
      <c r="D69" s="111"/>
      <c r="E69" s="111" t="s">
        <v>105</v>
      </c>
      <c r="F69" s="111" t="s">
        <v>56</v>
      </c>
      <c r="G69" s="111" t="s">
        <v>27</v>
      </c>
      <c r="H69" s="111" t="s">
        <v>42</v>
      </c>
      <c r="I69" s="113"/>
      <c r="J69" s="114">
        <v>7900000</v>
      </c>
      <c r="K69" s="67">
        <v>25211.97</v>
      </c>
      <c r="L69" s="116" t="s">
        <v>29</v>
      </c>
      <c r="M69" s="117">
        <f t="shared" si="7"/>
        <v>3950000</v>
      </c>
      <c r="N69" s="117">
        <v>10738958</v>
      </c>
      <c r="O69" s="118">
        <f>M69/N69</f>
        <v>0.36781967114500308</v>
      </c>
      <c r="P69" s="119"/>
      <c r="Q69" s="120"/>
      <c r="R69" s="118"/>
      <c r="S69" s="126">
        <v>44326</v>
      </c>
      <c r="T69" s="111"/>
      <c r="U69" s="111" t="s">
        <v>30</v>
      </c>
      <c r="V69" s="121" t="s">
        <v>37</v>
      </c>
      <c r="W69" s="121"/>
      <c r="X69" s="122"/>
      <c r="Y69" s="122"/>
      <c r="Z69" s="122"/>
      <c r="AA69" s="122"/>
      <c r="AB69" s="123"/>
      <c r="AC69" s="123"/>
      <c r="AD69" s="123"/>
      <c r="AE69" s="123"/>
      <c r="AF69" s="123"/>
      <c r="AG69" s="123"/>
      <c r="AH69" s="123"/>
      <c r="AI69" s="123"/>
      <c r="AJ69" s="123"/>
    </row>
    <row r="70" spans="1:36" s="124" customFormat="1" ht="15" customHeight="1">
      <c r="A70" s="111">
        <v>2</v>
      </c>
      <c r="B70" s="112"/>
      <c r="C70" s="111" t="s">
        <v>104</v>
      </c>
      <c r="D70" s="111"/>
      <c r="E70" s="111" t="s">
        <v>105</v>
      </c>
      <c r="F70" s="111" t="s">
        <v>57</v>
      </c>
      <c r="G70" s="111" t="s">
        <v>44</v>
      </c>
      <c r="H70" s="111" t="s">
        <v>28</v>
      </c>
      <c r="I70" s="113"/>
      <c r="J70" s="120">
        <v>6000000</v>
      </c>
      <c r="K70" s="127">
        <v>22934.34</v>
      </c>
      <c r="L70" s="116" t="s">
        <v>29</v>
      </c>
      <c r="M70" s="117">
        <f t="shared" si="7"/>
        <v>3000000</v>
      </c>
      <c r="N70" s="117">
        <v>17373662</v>
      </c>
      <c r="O70" s="118">
        <f>M70/N70</f>
        <v>0.17267516773378003</v>
      </c>
      <c r="P70" s="119"/>
      <c r="Q70" s="120"/>
      <c r="R70" s="118"/>
      <c r="S70" s="126">
        <v>44182</v>
      </c>
      <c r="T70" s="111"/>
      <c r="U70" s="111" t="s">
        <v>30</v>
      </c>
      <c r="V70" s="121" t="s">
        <v>37</v>
      </c>
      <c r="W70" s="122" t="s">
        <v>37</v>
      </c>
      <c r="X70" s="122" t="s">
        <v>31</v>
      </c>
      <c r="Y70" s="123"/>
      <c r="Z70" s="123"/>
      <c r="AA70" s="123"/>
      <c r="AB70" s="123"/>
      <c r="AC70" s="133"/>
      <c r="AD70" s="133"/>
      <c r="AE70" s="133"/>
      <c r="AF70" s="133"/>
      <c r="AG70" s="133"/>
      <c r="AH70" s="133"/>
      <c r="AI70" s="133"/>
      <c r="AJ70" s="133"/>
    </row>
    <row r="71" spans="1:36" s="124" customFormat="1" ht="15" customHeight="1">
      <c r="A71" s="111">
        <v>2</v>
      </c>
      <c r="B71" s="112"/>
      <c r="C71" s="111" t="s">
        <v>104</v>
      </c>
      <c r="D71" s="111"/>
      <c r="E71" s="111" t="s">
        <v>105</v>
      </c>
      <c r="F71" s="111" t="s">
        <v>59</v>
      </c>
      <c r="G71" s="111" t="s">
        <v>118</v>
      </c>
      <c r="H71" s="111" t="s">
        <v>42</v>
      </c>
      <c r="I71" s="113"/>
      <c r="J71" s="120">
        <v>4400000</v>
      </c>
      <c r="K71" s="67">
        <v>10933.21</v>
      </c>
      <c r="L71" s="116" t="s">
        <v>29</v>
      </c>
      <c r="M71" s="117">
        <f t="shared" si="7"/>
        <v>2200000</v>
      </c>
      <c r="N71" s="117">
        <v>6453553</v>
      </c>
      <c r="O71" s="118">
        <f>M71/N71</f>
        <v>0.34089748701219313</v>
      </c>
      <c r="P71" s="119"/>
      <c r="Q71" s="120"/>
      <c r="R71" s="118"/>
      <c r="S71" s="126"/>
      <c r="T71" s="111"/>
      <c r="U71" s="111" t="s">
        <v>30</v>
      </c>
      <c r="V71" s="121" t="s">
        <v>37</v>
      </c>
      <c r="W71" s="121"/>
      <c r="X71" s="122"/>
      <c r="Y71" s="121"/>
      <c r="Z71" s="121"/>
      <c r="AA71" s="121"/>
      <c r="AB71" s="123"/>
      <c r="AC71" s="123"/>
      <c r="AD71" s="123"/>
      <c r="AE71" s="123"/>
      <c r="AF71" s="123"/>
      <c r="AG71" s="123"/>
      <c r="AH71" s="123"/>
      <c r="AI71" s="123"/>
      <c r="AJ71" s="123"/>
    </row>
    <row r="72" spans="1:36" s="129" customFormat="1" ht="15" customHeight="1">
      <c r="A72" s="111">
        <v>2</v>
      </c>
      <c r="B72" s="112" t="s">
        <v>119</v>
      </c>
      <c r="C72" s="111" t="s">
        <v>104</v>
      </c>
      <c r="D72" s="111"/>
      <c r="E72" s="111" t="s">
        <v>105</v>
      </c>
      <c r="F72" s="111" t="s">
        <v>61</v>
      </c>
      <c r="G72" s="111" t="s">
        <v>35</v>
      </c>
      <c r="H72" s="111" t="s">
        <v>36</v>
      </c>
      <c r="I72" s="111"/>
      <c r="J72" s="120">
        <v>1550000000</v>
      </c>
      <c r="K72" s="67">
        <v>71265.75</v>
      </c>
      <c r="L72" s="116" t="s">
        <v>29</v>
      </c>
      <c r="M72" s="117">
        <f t="shared" si="7"/>
        <v>775000000</v>
      </c>
      <c r="N72" s="117">
        <v>447512041</v>
      </c>
      <c r="O72" s="118">
        <f>M72/N72</f>
        <v>1.7317969775030031</v>
      </c>
      <c r="P72" s="119">
        <v>900000000</v>
      </c>
      <c r="Q72" s="120">
        <f>P72/L72</f>
        <v>450000000</v>
      </c>
      <c r="R72" s="118">
        <f>Q72/N72</f>
        <v>1.0055595353243243</v>
      </c>
      <c r="S72" s="126">
        <v>44186</v>
      </c>
      <c r="T72" s="111"/>
      <c r="U72" s="111" t="s">
        <v>30</v>
      </c>
      <c r="V72" s="121" t="s">
        <v>31</v>
      </c>
      <c r="W72" s="122" t="s">
        <v>31</v>
      </c>
      <c r="X72" s="122" t="s">
        <v>31</v>
      </c>
      <c r="Y72" s="122" t="s">
        <v>31</v>
      </c>
      <c r="Z72" s="122" t="s">
        <v>37</v>
      </c>
      <c r="AA72" s="122" t="s">
        <v>31</v>
      </c>
      <c r="AB72" s="123"/>
      <c r="AC72" s="123"/>
      <c r="AD72" s="123"/>
      <c r="AE72" s="123"/>
      <c r="AF72" s="123"/>
      <c r="AG72" s="123"/>
      <c r="AH72" s="123"/>
      <c r="AI72" s="123"/>
      <c r="AJ72" s="123"/>
    </row>
    <row r="73" spans="1:36" s="124" customFormat="1" ht="15" customHeight="1">
      <c r="A73" s="111">
        <v>2</v>
      </c>
      <c r="B73" s="112"/>
      <c r="C73" s="111" t="s">
        <v>104</v>
      </c>
      <c r="D73" s="111"/>
      <c r="E73" s="111" t="s">
        <v>105</v>
      </c>
      <c r="F73" s="111" t="s">
        <v>120</v>
      </c>
      <c r="G73" s="111" t="s">
        <v>35</v>
      </c>
      <c r="H73" s="111" t="s">
        <v>49</v>
      </c>
      <c r="I73" s="111"/>
      <c r="J73" s="120"/>
      <c r="K73" s="67">
        <v>42543.88</v>
      </c>
      <c r="L73" s="116" t="s">
        <v>29</v>
      </c>
      <c r="M73" s="117"/>
      <c r="N73" s="117">
        <v>83132799</v>
      </c>
      <c r="O73" s="118"/>
      <c r="P73" s="119">
        <v>30000000</v>
      </c>
      <c r="Q73" s="120">
        <f>P73/L73</f>
        <v>15000000</v>
      </c>
      <c r="R73" s="118">
        <f>Q73/N73</f>
        <v>0.1804341990217363</v>
      </c>
      <c r="S73" s="126">
        <v>44186</v>
      </c>
      <c r="T73" s="111"/>
      <c r="U73" s="111" t="s">
        <v>76</v>
      </c>
      <c r="V73" s="121" t="s">
        <v>37</v>
      </c>
      <c r="W73" s="122"/>
      <c r="X73" s="122"/>
      <c r="Y73" s="122"/>
      <c r="Z73" s="122"/>
      <c r="AA73" s="122"/>
      <c r="AB73" s="123"/>
      <c r="AC73" s="123"/>
      <c r="AD73" s="123"/>
      <c r="AE73" s="123"/>
      <c r="AF73" s="123"/>
      <c r="AG73" s="123"/>
      <c r="AH73" s="123"/>
      <c r="AI73" s="123"/>
      <c r="AJ73" s="123"/>
    </row>
    <row r="74" spans="1:36" s="124" customFormat="1" ht="15" customHeight="1">
      <c r="A74" s="111">
        <v>2</v>
      </c>
      <c r="B74" s="125"/>
      <c r="C74" s="111" t="s">
        <v>104</v>
      </c>
      <c r="D74" s="111"/>
      <c r="E74" s="111" t="s">
        <v>105</v>
      </c>
      <c r="F74" s="123" t="s">
        <v>121</v>
      </c>
      <c r="G74" s="111" t="s">
        <v>68</v>
      </c>
      <c r="H74" s="111" t="s">
        <v>49</v>
      </c>
      <c r="I74" s="113"/>
      <c r="J74" s="120">
        <v>7500000</v>
      </c>
      <c r="K74" s="67">
        <f>11818/7.507</f>
        <v>1574.2640202477687</v>
      </c>
      <c r="L74" s="116" t="s">
        <v>29</v>
      </c>
      <c r="M74" s="117">
        <f>J74/L74</f>
        <v>3750000</v>
      </c>
      <c r="N74" s="132">
        <v>7507400</v>
      </c>
      <c r="O74" s="118">
        <f>M74/N74</f>
        <v>0.49950715294243014</v>
      </c>
      <c r="P74" s="119"/>
      <c r="Q74" s="120"/>
      <c r="R74" s="118"/>
      <c r="S74" s="126">
        <v>44221</v>
      </c>
      <c r="T74" s="111"/>
      <c r="U74" s="111" t="s">
        <v>30</v>
      </c>
      <c r="V74" s="122" t="s">
        <v>37</v>
      </c>
      <c r="W74" s="122"/>
      <c r="X74" s="122"/>
      <c r="Y74" s="122"/>
      <c r="Z74" s="122"/>
      <c r="AA74" s="122"/>
      <c r="AB74" s="123"/>
      <c r="AC74" s="123"/>
      <c r="AD74" s="123"/>
      <c r="AE74" s="123"/>
      <c r="AF74" s="123"/>
      <c r="AG74" s="123"/>
      <c r="AH74" s="123"/>
      <c r="AI74" s="123"/>
      <c r="AJ74" s="123"/>
    </row>
    <row r="75" spans="1:36" s="124" customFormat="1" ht="15" customHeight="1">
      <c r="A75" s="111">
        <v>2</v>
      </c>
      <c r="B75" s="112"/>
      <c r="C75" s="111" t="s">
        <v>104</v>
      </c>
      <c r="D75" s="111"/>
      <c r="E75" s="111" t="s">
        <v>105</v>
      </c>
      <c r="F75" s="111" t="s">
        <v>122</v>
      </c>
      <c r="G75" s="111" t="s">
        <v>27</v>
      </c>
      <c r="H75" s="111" t="s">
        <v>42</v>
      </c>
      <c r="I75" s="111"/>
      <c r="J75" s="120"/>
      <c r="K75" s="67">
        <v>6318.3</v>
      </c>
      <c r="L75" s="116" t="s">
        <v>29</v>
      </c>
      <c r="M75" s="117"/>
      <c r="N75" s="117">
        <v>270625568</v>
      </c>
      <c r="O75" s="118"/>
      <c r="P75" s="119">
        <v>50000000</v>
      </c>
      <c r="Q75" s="120">
        <f>P75/L75</f>
        <v>25000000</v>
      </c>
      <c r="R75" s="118">
        <f>Q75/N75</f>
        <v>9.2378558998534838E-2</v>
      </c>
      <c r="S75" s="66"/>
      <c r="T75" s="111"/>
      <c r="U75" s="111" t="s">
        <v>76</v>
      </c>
      <c r="V75" s="122" t="s">
        <v>37</v>
      </c>
      <c r="W75" s="122"/>
      <c r="X75" s="122"/>
      <c r="Y75" s="122"/>
      <c r="Z75" s="122"/>
      <c r="AA75" s="122"/>
      <c r="AB75" s="123"/>
      <c r="AC75" s="123"/>
      <c r="AD75" s="123"/>
      <c r="AE75" s="123"/>
      <c r="AF75" s="123"/>
      <c r="AG75" s="123"/>
      <c r="AH75" s="123"/>
      <c r="AI75" s="123"/>
      <c r="AJ75" s="123"/>
    </row>
    <row r="76" spans="1:36" s="124" customFormat="1" ht="15.75" customHeight="1">
      <c r="A76" s="111">
        <v>2</v>
      </c>
      <c r="B76" s="125"/>
      <c r="C76" s="111" t="s">
        <v>104</v>
      </c>
      <c r="D76" s="111"/>
      <c r="E76" s="111" t="s">
        <v>105</v>
      </c>
      <c r="F76" s="123" t="s">
        <v>66</v>
      </c>
      <c r="G76" s="111" t="s">
        <v>27</v>
      </c>
      <c r="H76" s="111" t="s">
        <v>42</v>
      </c>
      <c r="I76" s="113"/>
      <c r="J76" s="120">
        <v>1500000</v>
      </c>
      <c r="K76" s="67">
        <v>28033.56</v>
      </c>
      <c r="L76" s="116" t="s">
        <v>29</v>
      </c>
      <c r="M76" s="117">
        <f>J76/L76</f>
        <v>750000</v>
      </c>
      <c r="N76" s="132">
        <v>39309783</v>
      </c>
      <c r="O76" s="118">
        <f>M76/N76</f>
        <v>1.9079220050642356E-2</v>
      </c>
      <c r="P76" s="119"/>
      <c r="Q76" s="120"/>
      <c r="R76" s="118"/>
      <c r="S76" s="126">
        <v>44192</v>
      </c>
      <c r="T76" s="111"/>
      <c r="U76" s="111" t="s">
        <v>30</v>
      </c>
      <c r="V76" s="121" t="s">
        <v>31</v>
      </c>
      <c r="W76" s="123"/>
      <c r="X76" s="123"/>
      <c r="Y76" s="123"/>
      <c r="Z76" s="123"/>
      <c r="AA76" s="123"/>
      <c r="AB76" s="123"/>
      <c r="AC76" s="123"/>
      <c r="AD76" s="123"/>
      <c r="AE76" s="123"/>
      <c r="AF76" s="123"/>
      <c r="AG76" s="123"/>
      <c r="AH76" s="123"/>
      <c r="AI76" s="123"/>
      <c r="AJ76" s="123"/>
    </row>
    <row r="77" spans="1:36" s="124" customFormat="1" ht="15" customHeight="1">
      <c r="A77" s="111">
        <v>2</v>
      </c>
      <c r="B77" s="112"/>
      <c r="C77" s="111" t="s">
        <v>104</v>
      </c>
      <c r="D77" s="111"/>
      <c r="E77" s="111" t="s">
        <v>105</v>
      </c>
      <c r="F77" s="111" t="s">
        <v>67</v>
      </c>
      <c r="G77" s="111" t="s">
        <v>35</v>
      </c>
      <c r="H77" s="111" t="s">
        <v>49</v>
      </c>
      <c r="I77" s="113">
        <v>120000000</v>
      </c>
      <c r="J77" s="120">
        <v>17000000</v>
      </c>
      <c r="K77" s="67">
        <v>96935.59</v>
      </c>
      <c r="L77" s="116" t="s">
        <v>29</v>
      </c>
      <c r="M77" s="117">
        <f>J77/L77</f>
        <v>8500000</v>
      </c>
      <c r="N77" s="117">
        <v>9053300</v>
      </c>
      <c r="O77" s="118">
        <f>M77/N77</f>
        <v>0.93888416378558093</v>
      </c>
      <c r="P77" s="119"/>
      <c r="Q77" s="120"/>
      <c r="R77" s="118"/>
      <c r="S77" s="126">
        <v>44184</v>
      </c>
      <c r="T77" s="111"/>
      <c r="U77" s="111" t="s">
        <v>30</v>
      </c>
      <c r="V77" s="121" t="s">
        <v>31</v>
      </c>
      <c r="W77" s="122" t="s">
        <v>37</v>
      </c>
      <c r="X77" s="123"/>
      <c r="Y77" s="123"/>
      <c r="Z77" s="123"/>
      <c r="AA77" s="123"/>
      <c r="AB77" s="123"/>
      <c r="AC77" s="123"/>
      <c r="AD77" s="123"/>
      <c r="AE77" s="123"/>
      <c r="AF77" s="123"/>
      <c r="AG77" s="123"/>
      <c r="AH77" s="123"/>
      <c r="AI77" s="123"/>
      <c r="AJ77" s="123"/>
    </row>
    <row r="78" spans="1:36" s="124" customFormat="1" ht="15" customHeight="1">
      <c r="A78" s="111">
        <v>2</v>
      </c>
      <c r="B78" s="125"/>
      <c r="C78" s="111" t="s">
        <v>104</v>
      </c>
      <c r="D78" s="111"/>
      <c r="E78" s="111" t="s">
        <v>105</v>
      </c>
      <c r="F78" s="111" t="s">
        <v>69</v>
      </c>
      <c r="G78" s="111" t="s">
        <v>35</v>
      </c>
      <c r="H78" s="111" t="s">
        <v>36</v>
      </c>
      <c r="I78" s="111"/>
      <c r="J78" s="120">
        <v>144000000</v>
      </c>
      <c r="K78" s="67">
        <v>5225.3500000000004</v>
      </c>
      <c r="L78" s="116" t="s">
        <v>29</v>
      </c>
      <c r="M78" s="117">
        <f>J78/L78</f>
        <v>72000000</v>
      </c>
      <c r="N78" s="117">
        <v>126264931</v>
      </c>
      <c r="O78" s="118">
        <f>M78/N78</f>
        <v>0.57022959130275053</v>
      </c>
      <c r="P78" s="119"/>
      <c r="Q78" s="120"/>
      <c r="R78" s="118"/>
      <c r="S78" s="126">
        <v>44241</v>
      </c>
      <c r="T78" s="111"/>
      <c r="U78" s="111" t="s">
        <v>30</v>
      </c>
      <c r="V78" s="121" t="s">
        <v>37</v>
      </c>
      <c r="W78" s="135" t="s">
        <v>37</v>
      </c>
      <c r="X78" s="123"/>
      <c r="Y78" s="123"/>
      <c r="Z78" s="123"/>
      <c r="AA78" s="123"/>
      <c r="AB78" s="123"/>
      <c r="AC78" s="123"/>
      <c r="AD78" s="123"/>
      <c r="AE78" s="123"/>
      <c r="AF78" s="123"/>
      <c r="AG78" s="123"/>
      <c r="AH78" s="123"/>
      <c r="AI78" s="123"/>
      <c r="AJ78" s="123"/>
    </row>
    <row r="79" spans="1:36" s="124" customFormat="1" ht="15" customHeight="1">
      <c r="A79" s="111">
        <v>2</v>
      </c>
      <c r="B79" s="112"/>
      <c r="C79" s="111" t="s">
        <v>104</v>
      </c>
      <c r="D79" s="111"/>
      <c r="E79" s="111" t="s">
        <v>105</v>
      </c>
      <c r="F79" s="111" t="s">
        <v>123</v>
      </c>
      <c r="G79" s="111" t="s">
        <v>27</v>
      </c>
      <c r="H79" s="111" t="s">
        <v>42</v>
      </c>
      <c r="I79" s="113"/>
      <c r="J79" s="114">
        <v>1000000</v>
      </c>
      <c r="K79" s="67">
        <v>70748.12</v>
      </c>
      <c r="L79" s="116" t="s">
        <v>29</v>
      </c>
      <c r="M79" s="117">
        <f>J79/L79</f>
        <v>500000</v>
      </c>
      <c r="N79" s="117">
        <v>10101694</v>
      </c>
      <c r="O79" s="118">
        <f>M79/N79</f>
        <v>4.9496648779897706E-2</v>
      </c>
      <c r="P79" s="119"/>
      <c r="Q79" s="120"/>
      <c r="R79" s="118"/>
      <c r="S79" s="126">
        <v>44180</v>
      </c>
      <c r="T79" s="111"/>
      <c r="U79" s="111" t="s">
        <v>46</v>
      </c>
      <c r="V79" s="121" t="s">
        <v>37</v>
      </c>
      <c r="W79" s="121"/>
      <c r="X79" s="122"/>
      <c r="Y79" s="122"/>
      <c r="Z79" s="122"/>
      <c r="AA79" s="122"/>
      <c r="AB79" s="123"/>
      <c r="AC79" s="123"/>
      <c r="AD79" s="123"/>
      <c r="AE79" s="123"/>
      <c r="AF79" s="123"/>
      <c r="AG79" s="123"/>
      <c r="AH79" s="123"/>
      <c r="AI79" s="123"/>
      <c r="AJ79" s="123"/>
    </row>
    <row r="80" spans="1:36" s="124" customFormat="1" ht="15" customHeight="1">
      <c r="A80" s="111">
        <v>2</v>
      </c>
      <c r="B80" s="112"/>
      <c r="C80" s="111" t="s">
        <v>104</v>
      </c>
      <c r="D80" s="111"/>
      <c r="E80" s="111" t="s">
        <v>105</v>
      </c>
      <c r="F80" s="111" t="s">
        <v>124</v>
      </c>
      <c r="G80" s="111" t="s">
        <v>27</v>
      </c>
      <c r="H80" s="111" t="s">
        <v>42</v>
      </c>
      <c r="I80" s="111"/>
      <c r="J80" s="120"/>
      <c r="K80" s="67">
        <v>21534.55</v>
      </c>
      <c r="L80" s="116" t="s">
        <v>29</v>
      </c>
      <c r="M80" s="117"/>
      <c r="N80" s="117">
        <v>18513930</v>
      </c>
      <c r="O80" s="118"/>
      <c r="P80" s="119"/>
      <c r="Q80" s="120"/>
      <c r="R80" s="118"/>
      <c r="S80" s="66"/>
      <c r="T80" s="111"/>
      <c r="U80" s="111" t="s">
        <v>125</v>
      </c>
      <c r="V80" s="122" t="s">
        <v>31</v>
      </c>
      <c r="W80" s="122"/>
      <c r="X80" s="122"/>
      <c r="Y80" s="122"/>
      <c r="Z80" s="122"/>
      <c r="AA80" s="122"/>
      <c r="AB80" s="123"/>
      <c r="AC80" s="123"/>
      <c r="AD80" s="123"/>
      <c r="AE80" s="123"/>
      <c r="AF80" s="123"/>
      <c r="AG80" s="123"/>
      <c r="AH80" s="123"/>
      <c r="AI80" s="123"/>
      <c r="AJ80" s="123"/>
    </row>
    <row r="81" spans="1:36" s="124" customFormat="1" ht="15" customHeight="1">
      <c r="A81" s="111">
        <v>2</v>
      </c>
      <c r="B81" s="112"/>
      <c r="C81" s="111" t="s">
        <v>104</v>
      </c>
      <c r="D81" s="111"/>
      <c r="E81" s="111" t="s">
        <v>105</v>
      </c>
      <c r="F81" s="111" t="s">
        <v>70</v>
      </c>
      <c r="G81" s="111" t="s">
        <v>35</v>
      </c>
      <c r="H81" s="111" t="s">
        <v>36</v>
      </c>
      <c r="I81" s="113"/>
      <c r="J81" s="120">
        <v>1000000</v>
      </c>
      <c r="K81" s="67">
        <v>67481.5</v>
      </c>
      <c r="L81" s="116" t="s">
        <v>29</v>
      </c>
      <c r="M81" s="117">
        <f>J81/L81</f>
        <v>500000</v>
      </c>
      <c r="N81" s="117">
        <v>4207083</v>
      </c>
      <c r="O81" s="118">
        <f>M81/N81</f>
        <v>0.11884719174782148</v>
      </c>
      <c r="P81" s="119"/>
      <c r="Q81" s="120"/>
      <c r="R81" s="118"/>
      <c r="S81" s="126">
        <v>44178</v>
      </c>
      <c r="T81" s="111"/>
      <c r="U81" s="111" t="s">
        <v>30</v>
      </c>
      <c r="V81" s="121" t="s">
        <v>31</v>
      </c>
      <c r="W81" s="123"/>
      <c r="X81" s="123"/>
      <c r="Y81" s="123"/>
      <c r="Z81" s="123"/>
      <c r="AA81" s="123"/>
      <c r="AB81" s="123"/>
      <c r="AC81" s="123"/>
      <c r="AD81" s="123"/>
      <c r="AE81" s="123"/>
      <c r="AF81" s="123"/>
      <c r="AG81" s="123"/>
      <c r="AH81" s="123"/>
      <c r="AI81" s="123"/>
      <c r="AJ81" s="123"/>
    </row>
    <row r="82" spans="1:36" s="124" customFormat="1" ht="15" customHeight="1">
      <c r="A82" s="111">
        <v>2</v>
      </c>
      <c r="B82" s="125"/>
      <c r="C82" s="111" t="s">
        <v>104</v>
      </c>
      <c r="D82" s="111"/>
      <c r="E82" s="111" t="s">
        <v>105</v>
      </c>
      <c r="F82" s="111" t="s">
        <v>126</v>
      </c>
      <c r="G82" s="111" t="s">
        <v>44</v>
      </c>
      <c r="H82" s="111" t="s">
        <v>28</v>
      </c>
      <c r="I82" s="113">
        <v>18000000</v>
      </c>
      <c r="J82" s="120">
        <v>2000000</v>
      </c>
      <c r="K82" s="67">
        <v>78293.539999999994</v>
      </c>
      <c r="L82" s="116" t="s">
        <v>29</v>
      </c>
      <c r="M82" s="117">
        <f>J82/L82</f>
        <v>1000000</v>
      </c>
      <c r="N82" s="117">
        <v>6855713</v>
      </c>
      <c r="O82" s="118">
        <f>M82/N82</f>
        <v>0.1458637489638204</v>
      </c>
      <c r="P82" s="119"/>
      <c r="Q82" s="120"/>
      <c r="R82" s="118"/>
      <c r="S82" s="136" t="s">
        <v>80</v>
      </c>
      <c r="T82" s="111"/>
      <c r="U82" s="111" t="s">
        <v>30</v>
      </c>
      <c r="V82" s="121" t="s">
        <v>37</v>
      </c>
      <c r="W82" s="122"/>
      <c r="X82" s="122"/>
      <c r="Y82" s="122"/>
      <c r="Z82" s="122"/>
      <c r="AA82" s="122"/>
      <c r="AB82" s="123"/>
      <c r="AC82" s="123"/>
      <c r="AD82" s="123"/>
      <c r="AE82" s="123"/>
      <c r="AF82" s="123"/>
      <c r="AG82" s="123"/>
      <c r="AH82" s="123"/>
      <c r="AI82" s="123"/>
      <c r="AJ82" s="123"/>
    </row>
    <row r="83" spans="1:36" s="124" customFormat="1" ht="15" customHeight="1">
      <c r="A83" s="111">
        <v>2</v>
      </c>
      <c r="B83" s="112"/>
      <c r="C83" s="111" t="s">
        <v>104</v>
      </c>
      <c r="D83" s="111"/>
      <c r="E83" s="111" t="s">
        <v>105</v>
      </c>
      <c r="F83" s="111" t="s">
        <v>127</v>
      </c>
      <c r="G83" s="111" t="s">
        <v>71</v>
      </c>
      <c r="H83" s="111" t="s">
        <v>49</v>
      </c>
      <c r="I83" s="113"/>
      <c r="J83" s="120"/>
      <c r="K83" s="67"/>
      <c r="L83" s="116" t="s">
        <v>29</v>
      </c>
      <c r="M83" s="117"/>
      <c r="N83" s="117">
        <v>640445</v>
      </c>
      <c r="O83" s="118"/>
      <c r="P83" s="119">
        <v>400000</v>
      </c>
      <c r="Q83" s="120">
        <f>P83/L83</f>
        <v>200000</v>
      </c>
      <c r="R83" s="118">
        <f>Q83/N83</f>
        <v>0.31228286581985965</v>
      </c>
      <c r="S83" s="126"/>
      <c r="T83" s="111"/>
      <c r="U83" s="111" t="s">
        <v>128</v>
      </c>
      <c r="V83" s="121" t="s">
        <v>37</v>
      </c>
      <c r="W83" s="121"/>
      <c r="X83" s="122"/>
      <c r="Y83" s="121"/>
      <c r="Z83" s="121"/>
      <c r="AA83" s="121"/>
      <c r="AB83" s="123"/>
      <c r="AC83" s="123"/>
      <c r="AD83" s="123"/>
      <c r="AE83" s="123"/>
      <c r="AF83" s="123"/>
      <c r="AG83" s="123"/>
      <c r="AH83" s="123"/>
      <c r="AI83" s="123"/>
      <c r="AJ83" s="123"/>
    </row>
    <row r="84" spans="1:36" s="124" customFormat="1" ht="15" customHeight="1">
      <c r="A84" s="111">
        <v>2</v>
      </c>
      <c r="B84" s="112"/>
      <c r="C84" s="111" t="s">
        <v>104</v>
      </c>
      <c r="D84" s="111"/>
      <c r="E84" s="111" t="s">
        <v>105</v>
      </c>
      <c r="F84" s="111" t="s">
        <v>77</v>
      </c>
      <c r="G84" s="111" t="s">
        <v>44</v>
      </c>
      <c r="H84" s="111" t="s">
        <v>28</v>
      </c>
      <c r="I84" s="113"/>
      <c r="J84" s="120">
        <v>25000000</v>
      </c>
      <c r="K84" s="67">
        <v>14003.03</v>
      </c>
      <c r="L84" s="116" t="s">
        <v>29</v>
      </c>
      <c r="M84" s="117">
        <f t="shared" ref="M84:M90" si="9">J84/L84</f>
        <v>12500000</v>
      </c>
      <c r="N84" s="132">
        <v>31949777</v>
      </c>
      <c r="O84" s="118">
        <f t="shared" ref="O84:O90" si="10">M84/N84</f>
        <v>0.39123903744304694</v>
      </c>
      <c r="P84" s="119">
        <v>7000000</v>
      </c>
      <c r="Q84" s="120">
        <f>P84/L84</f>
        <v>3500000</v>
      </c>
      <c r="R84" s="118">
        <f>Q84/N84</f>
        <v>0.10954693048405315</v>
      </c>
      <c r="S84" s="126">
        <v>44205</v>
      </c>
      <c r="T84" s="111"/>
      <c r="U84" s="111" t="s">
        <v>30</v>
      </c>
      <c r="V84" s="121" t="s">
        <v>31</v>
      </c>
      <c r="W84" s="121" t="s">
        <v>31</v>
      </c>
      <c r="X84" s="122"/>
      <c r="Y84" s="122"/>
      <c r="Z84" s="122"/>
      <c r="AA84" s="122"/>
      <c r="AB84" s="123"/>
      <c r="AC84" s="123"/>
      <c r="AD84" s="123"/>
      <c r="AE84" s="123"/>
      <c r="AF84" s="123"/>
      <c r="AG84" s="123"/>
      <c r="AH84" s="123"/>
      <c r="AI84" s="123"/>
      <c r="AJ84" s="123"/>
    </row>
    <row r="85" spans="1:36" s="124" customFormat="1" ht="15" customHeight="1">
      <c r="A85" s="111">
        <v>2</v>
      </c>
      <c r="B85" s="125"/>
      <c r="C85" s="111" t="s">
        <v>104</v>
      </c>
      <c r="D85" s="111"/>
      <c r="E85" s="111" t="s">
        <v>105</v>
      </c>
      <c r="F85" s="111" t="s">
        <v>81</v>
      </c>
      <c r="G85" s="111" t="s">
        <v>27</v>
      </c>
      <c r="H85" s="111" t="s">
        <v>28</v>
      </c>
      <c r="I85" s="113"/>
      <c r="J85" s="120">
        <v>34400000</v>
      </c>
      <c r="K85" s="67">
        <v>18393.18</v>
      </c>
      <c r="L85" s="116" t="s">
        <v>29</v>
      </c>
      <c r="M85" s="117">
        <f t="shared" si="9"/>
        <v>17200000</v>
      </c>
      <c r="N85" s="132">
        <v>127575529</v>
      </c>
      <c r="O85" s="118">
        <f t="shared" si="10"/>
        <v>0.1348220942905124</v>
      </c>
      <c r="P85" s="119"/>
      <c r="Q85" s="120"/>
      <c r="R85" s="118"/>
      <c r="S85" s="126">
        <v>44176</v>
      </c>
      <c r="T85" s="111"/>
      <c r="U85" s="111" t="s">
        <v>30</v>
      </c>
      <c r="V85" s="121" t="s">
        <v>31</v>
      </c>
      <c r="W85" s="122" t="s">
        <v>37</v>
      </c>
      <c r="X85" s="122"/>
      <c r="Y85" s="122"/>
      <c r="Z85" s="122"/>
      <c r="AA85" s="122"/>
      <c r="AB85" s="123"/>
      <c r="AC85" s="123"/>
      <c r="AD85" s="123"/>
      <c r="AE85" s="123"/>
      <c r="AF85" s="123"/>
      <c r="AG85" s="123"/>
      <c r="AH85" s="123"/>
      <c r="AI85" s="123"/>
      <c r="AJ85" s="123"/>
    </row>
    <row r="86" spans="1:36" s="124" customFormat="1" ht="15" customHeight="1">
      <c r="A86" s="111">
        <v>2</v>
      </c>
      <c r="B86" s="112"/>
      <c r="C86" s="111" t="s">
        <v>104</v>
      </c>
      <c r="D86" s="111"/>
      <c r="E86" s="111" t="s">
        <v>105</v>
      </c>
      <c r="F86" s="111" t="s">
        <v>85</v>
      </c>
      <c r="G86" s="111" t="s">
        <v>35</v>
      </c>
      <c r="H86" s="111" t="s">
        <v>36</v>
      </c>
      <c r="I86" s="113"/>
      <c r="J86" s="120">
        <v>10000000</v>
      </c>
      <c r="K86" s="67">
        <v>548.29</v>
      </c>
      <c r="L86" s="116" t="s">
        <v>29</v>
      </c>
      <c r="M86" s="117">
        <f t="shared" si="9"/>
        <v>5000000</v>
      </c>
      <c r="N86" s="117">
        <v>4917000</v>
      </c>
      <c r="O86" s="118">
        <f t="shared" si="10"/>
        <v>1.016880211511084</v>
      </c>
      <c r="P86" s="119"/>
      <c r="Q86" s="120"/>
      <c r="R86" s="118"/>
      <c r="S86" s="126">
        <v>44230</v>
      </c>
      <c r="T86" s="126">
        <v>44230</v>
      </c>
      <c r="U86" s="111" t="s">
        <v>30</v>
      </c>
      <c r="V86" s="121" t="s">
        <v>31</v>
      </c>
      <c r="W86" s="122" t="s">
        <v>37</v>
      </c>
      <c r="X86" s="122"/>
      <c r="Y86" s="122"/>
      <c r="Z86" s="122"/>
      <c r="AA86" s="122"/>
      <c r="AB86" s="123"/>
      <c r="AC86" s="123"/>
      <c r="AD86" s="123"/>
      <c r="AE86" s="123"/>
      <c r="AF86" s="123"/>
      <c r="AG86" s="123"/>
      <c r="AH86" s="123"/>
      <c r="AI86" s="123"/>
      <c r="AJ86" s="123"/>
    </row>
    <row r="87" spans="1:36" s="124" customFormat="1" ht="15" customHeight="1">
      <c r="A87" s="111">
        <v>2</v>
      </c>
      <c r="B87" s="112"/>
      <c r="C87" s="111" t="s">
        <v>104</v>
      </c>
      <c r="D87" s="111"/>
      <c r="E87" s="111" t="s">
        <v>105</v>
      </c>
      <c r="F87" s="111" t="s">
        <v>129</v>
      </c>
      <c r="G87" s="111" t="s">
        <v>27</v>
      </c>
      <c r="H87" s="111" t="s">
        <v>42</v>
      </c>
      <c r="I87" s="111"/>
      <c r="J87" s="120">
        <v>800000</v>
      </c>
      <c r="K87" s="67">
        <v>74096.899999999994</v>
      </c>
      <c r="L87" s="116" t="s">
        <v>29</v>
      </c>
      <c r="M87" s="117">
        <f t="shared" si="9"/>
        <v>400000</v>
      </c>
      <c r="N87" s="137">
        <v>2083459</v>
      </c>
      <c r="O87" s="118">
        <f t="shared" si="10"/>
        <v>0.19198841925855031</v>
      </c>
      <c r="P87" s="119"/>
      <c r="Q87" s="120"/>
      <c r="R87" s="118"/>
      <c r="S87" s="126" t="s">
        <v>80</v>
      </c>
      <c r="T87" s="111"/>
      <c r="U87" s="111" t="s">
        <v>30</v>
      </c>
      <c r="V87" s="138" t="s">
        <v>31</v>
      </c>
      <c r="W87" s="123"/>
      <c r="X87" s="138"/>
      <c r="Y87" s="138"/>
      <c r="Z87" s="138"/>
      <c r="AA87" s="138"/>
      <c r="AB87" s="123"/>
      <c r="AC87" s="123"/>
      <c r="AD87" s="123"/>
      <c r="AE87" s="123"/>
      <c r="AF87" s="123"/>
      <c r="AG87" s="123"/>
      <c r="AH87" s="123"/>
      <c r="AI87" s="123"/>
      <c r="AJ87" s="123"/>
    </row>
    <row r="88" spans="1:36" s="124" customFormat="1" ht="15" customHeight="1">
      <c r="A88" s="111">
        <v>2</v>
      </c>
      <c r="B88" s="112"/>
      <c r="C88" s="111" t="s">
        <v>104</v>
      </c>
      <c r="D88" s="111"/>
      <c r="E88" s="111" t="s">
        <v>105</v>
      </c>
      <c r="F88" s="111" t="s">
        <v>130</v>
      </c>
      <c r="G88" s="111" t="s">
        <v>68</v>
      </c>
      <c r="H88" s="111" t="s">
        <v>49</v>
      </c>
      <c r="I88" s="113"/>
      <c r="J88" s="114">
        <v>370000</v>
      </c>
      <c r="K88" s="67">
        <v>39696.1</v>
      </c>
      <c r="L88" s="116" t="s">
        <v>29</v>
      </c>
      <c r="M88" s="117">
        <f t="shared" si="9"/>
        <v>185000</v>
      </c>
      <c r="N88" s="117">
        <v>4974986</v>
      </c>
      <c r="O88" s="118">
        <f t="shared" si="10"/>
        <v>3.7186034292357804E-2</v>
      </c>
      <c r="P88" s="119"/>
      <c r="Q88" s="120"/>
      <c r="R88" s="118"/>
      <c r="S88" s="126">
        <v>44181</v>
      </c>
      <c r="T88" s="111"/>
      <c r="U88" s="111" t="s">
        <v>30</v>
      </c>
      <c r="V88" s="121" t="s">
        <v>31</v>
      </c>
      <c r="W88" s="121"/>
      <c r="X88" s="122"/>
      <c r="Y88" s="122"/>
      <c r="Z88" s="122"/>
      <c r="AA88" s="122"/>
      <c r="AB88" s="123"/>
      <c r="AC88" s="123"/>
      <c r="AD88" s="123"/>
      <c r="AE88" s="123"/>
      <c r="AF88" s="123"/>
      <c r="AG88" s="123"/>
      <c r="AH88" s="123"/>
      <c r="AI88" s="123"/>
      <c r="AJ88" s="123"/>
    </row>
    <row r="89" spans="1:36" s="129" customFormat="1" ht="15" customHeight="1">
      <c r="A89" s="111">
        <v>2</v>
      </c>
      <c r="B89" s="112"/>
      <c r="C89" s="111" t="s">
        <v>104</v>
      </c>
      <c r="D89" s="111"/>
      <c r="E89" s="111" t="s">
        <v>105</v>
      </c>
      <c r="F89" s="111" t="s">
        <v>87</v>
      </c>
      <c r="G89" s="111" t="s">
        <v>35</v>
      </c>
      <c r="H89" s="111" t="s">
        <v>49</v>
      </c>
      <c r="I89" s="113">
        <v>48000000</v>
      </c>
      <c r="J89" s="120">
        <v>5000000</v>
      </c>
      <c r="K89" s="67">
        <v>85504.02</v>
      </c>
      <c r="L89" s="116" t="s">
        <v>29</v>
      </c>
      <c r="M89" s="117">
        <f t="shared" si="9"/>
        <v>2500000</v>
      </c>
      <c r="N89" s="132">
        <v>4246439</v>
      </c>
      <c r="O89" s="118">
        <f t="shared" si="10"/>
        <v>0.58872857940500267</v>
      </c>
      <c r="P89" s="119">
        <v>2000000</v>
      </c>
      <c r="Q89" s="120">
        <f>P89/L89</f>
        <v>1000000</v>
      </c>
      <c r="R89" s="118">
        <f>Q89/N89</f>
        <v>0.23549143176200105</v>
      </c>
      <c r="S89" s="126">
        <v>44180</v>
      </c>
      <c r="T89" s="111"/>
      <c r="U89" s="111" t="s">
        <v>30</v>
      </c>
      <c r="V89" s="121" t="s">
        <v>37</v>
      </c>
      <c r="W89" s="122" t="s">
        <v>37</v>
      </c>
      <c r="X89" s="122" t="s">
        <v>31</v>
      </c>
      <c r="Y89" s="122"/>
      <c r="Z89" s="122"/>
      <c r="AA89" s="122"/>
      <c r="AB89" s="123"/>
      <c r="AC89" s="123"/>
      <c r="AD89" s="123"/>
      <c r="AE89" s="123"/>
      <c r="AF89" s="123"/>
      <c r="AG89" s="123"/>
      <c r="AH89" s="123"/>
      <c r="AI89" s="123"/>
      <c r="AJ89" s="123"/>
    </row>
    <row r="90" spans="1:36" s="124" customFormat="1" ht="15" customHeight="1">
      <c r="A90" s="111">
        <v>2</v>
      </c>
      <c r="B90" s="112"/>
      <c r="C90" s="111" t="s">
        <v>104</v>
      </c>
      <c r="D90" s="111"/>
      <c r="E90" s="111" t="s">
        <v>105</v>
      </c>
      <c r="F90" s="111" t="s">
        <v>131</v>
      </c>
      <c r="G90" s="111" t="s">
        <v>27</v>
      </c>
      <c r="H90" s="111" t="s">
        <v>28</v>
      </c>
      <c r="I90" s="111"/>
      <c r="J90" s="120">
        <v>32000000</v>
      </c>
      <c r="K90" s="67">
        <v>56582.79</v>
      </c>
      <c r="L90" s="116" t="s">
        <v>29</v>
      </c>
      <c r="M90" s="117">
        <f t="shared" si="9"/>
        <v>16000000</v>
      </c>
      <c r="N90" s="117">
        <v>32510453</v>
      </c>
      <c r="O90" s="118">
        <f t="shared" si="10"/>
        <v>0.49214940191697731</v>
      </c>
      <c r="P90" s="119"/>
      <c r="Q90" s="120"/>
      <c r="R90" s="118"/>
      <c r="S90" s="126">
        <v>44229</v>
      </c>
      <c r="T90" s="111"/>
      <c r="U90" s="111" t="s">
        <v>30</v>
      </c>
      <c r="V90" s="121" t="s">
        <v>37</v>
      </c>
      <c r="W90" s="122" t="s">
        <v>37</v>
      </c>
      <c r="X90" s="122"/>
      <c r="Y90" s="122"/>
      <c r="Z90" s="122"/>
      <c r="AA90" s="122"/>
      <c r="AB90" s="123"/>
      <c r="AC90" s="123"/>
      <c r="AD90" s="123"/>
      <c r="AE90" s="123"/>
      <c r="AF90" s="123"/>
      <c r="AG90" s="123"/>
      <c r="AH90" s="123"/>
      <c r="AI90" s="123"/>
      <c r="AJ90" s="123"/>
    </row>
    <row r="91" spans="1:36" s="124" customFormat="1" ht="15" customHeight="1">
      <c r="A91" s="111">
        <v>2</v>
      </c>
      <c r="B91" s="112"/>
      <c r="C91" s="111" t="s">
        <v>104</v>
      </c>
      <c r="D91" s="111"/>
      <c r="E91" s="111" t="s">
        <v>105</v>
      </c>
      <c r="F91" s="111" t="s">
        <v>89</v>
      </c>
      <c r="G91" s="111" t="s">
        <v>41</v>
      </c>
      <c r="H91" s="111" t="s">
        <v>42</v>
      </c>
      <c r="I91" s="113"/>
      <c r="J91" s="120"/>
      <c r="K91" s="67">
        <v>10205.77</v>
      </c>
      <c r="L91" s="116" t="s">
        <v>29</v>
      </c>
      <c r="M91" s="117"/>
      <c r="N91" s="117">
        <v>108116615</v>
      </c>
      <c r="O91" s="118"/>
      <c r="P91" s="119">
        <v>15000000</v>
      </c>
      <c r="Q91" s="120">
        <f>P91/L91</f>
        <v>7500000</v>
      </c>
      <c r="R91" s="118">
        <f>Q91/N91</f>
        <v>6.936954139749936E-2</v>
      </c>
      <c r="S91" s="126">
        <v>44210</v>
      </c>
      <c r="T91" s="111"/>
      <c r="U91" s="111" t="s">
        <v>76</v>
      </c>
      <c r="V91" s="121" t="s">
        <v>37</v>
      </c>
      <c r="W91" s="121" t="s">
        <v>31</v>
      </c>
      <c r="X91" s="122"/>
      <c r="Y91" s="121"/>
      <c r="Z91" s="121"/>
      <c r="AA91" s="121"/>
      <c r="AB91" s="123"/>
      <c r="AC91" s="123"/>
      <c r="AD91" s="123"/>
      <c r="AE91" s="123"/>
      <c r="AF91" s="123"/>
      <c r="AG91" s="123"/>
      <c r="AH91" s="123"/>
      <c r="AI91" s="123"/>
      <c r="AJ91" s="123"/>
    </row>
    <row r="92" spans="1:36" s="124" customFormat="1" ht="15" customHeight="1">
      <c r="A92" s="111">
        <v>2</v>
      </c>
      <c r="B92" s="112"/>
      <c r="C92" s="111" t="s">
        <v>104</v>
      </c>
      <c r="D92" s="111"/>
      <c r="E92" s="111" t="s">
        <v>105</v>
      </c>
      <c r="F92" s="111" t="s">
        <v>132</v>
      </c>
      <c r="G92" s="111" t="s">
        <v>35</v>
      </c>
      <c r="H92" s="111" t="s">
        <v>36</v>
      </c>
      <c r="I92" s="113"/>
      <c r="J92" s="120"/>
      <c r="K92" s="67">
        <v>82427.89</v>
      </c>
      <c r="L92" s="116" t="s">
        <v>29</v>
      </c>
      <c r="M92" s="117"/>
      <c r="N92" s="117">
        <v>2832067</v>
      </c>
      <c r="O92" s="118"/>
      <c r="P92" s="119"/>
      <c r="Q92" s="120"/>
      <c r="R92" s="118"/>
      <c r="S92" s="126">
        <v>44185</v>
      </c>
      <c r="T92" s="111"/>
      <c r="U92" s="111" t="s">
        <v>125</v>
      </c>
      <c r="V92" s="121" t="s">
        <v>31</v>
      </c>
      <c r="W92" s="122"/>
      <c r="X92" s="122"/>
      <c r="Y92" s="122"/>
      <c r="Z92" s="122"/>
      <c r="AA92" s="122"/>
      <c r="AB92" s="123"/>
      <c r="AC92" s="123"/>
      <c r="AD92" s="123"/>
      <c r="AE92" s="123"/>
      <c r="AF92" s="123"/>
      <c r="AG92" s="123"/>
      <c r="AH92" s="123"/>
      <c r="AI92" s="123"/>
      <c r="AJ92" s="123"/>
    </row>
    <row r="93" spans="1:36" s="124" customFormat="1" ht="15" customHeight="1">
      <c r="A93" s="111">
        <v>2</v>
      </c>
      <c r="B93" s="112"/>
      <c r="C93" s="111" t="s">
        <v>104</v>
      </c>
      <c r="D93" s="111"/>
      <c r="E93" s="111" t="s">
        <v>105</v>
      </c>
      <c r="F93" s="111" t="s">
        <v>133</v>
      </c>
      <c r="G93" s="111" t="s">
        <v>35</v>
      </c>
      <c r="H93" s="111" t="s">
        <v>49</v>
      </c>
      <c r="I93" s="111"/>
      <c r="J93" s="120">
        <v>3000000</v>
      </c>
      <c r="K93" s="67">
        <v>12333.85</v>
      </c>
      <c r="L93" s="116" t="s">
        <v>29</v>
      </c>
      <c r="M93" s="117">
        <f>J93/L93</f>
        <v>1500000</v>
      </c>
      <c r="N93" s="117">
        <v>34268528</v>
      </c>
      <c r="O93" s="118">
        <f>M93/N93</f>
        <v>4.3771941415166708E-2</v>
      </c>
      <c r="P93" s="119"/>
      <c r="Q93" s="120"/>
      <c r="R93" s="118"/>
      <c r="S93" s="126">
        <v>44175</v>
      </c>
      <c r="T93" s="126">
        <v>44175</v>
      </c>
      <c r="U93" s="111" t="s">
        <v>30</v>
      </c>
      <c r="V93" s="122" t="s">
        <v>31</v>
      </c>
      <c r="W93" s="123"/>
      <c r="X93" s="122"/>
      <c r="Y93" s="122"/>
      <c r="Z93" s="122"/>
      <c r="AA93" s="122"/>
      <c r="AB93" s="123"/>
      <c r="AC93" s="123"/>
      <c r="AD93" s="123"/>
      <c r="AE93" s="123"/>
      <c r="AF93" s="123"/>
      <c r="AG93" s="123"/>
      <c r="AH93" s="123"/>
      <c r="AI93" s="123"/>
      <c r="AJ93" s="123"/>
    </row>
    <row r="94" spans="1:36" s="124" customFormat="1" ht="15" customHeight="1">
      <c r="A94" s="111">
        <v>2</v>
      </c>
      <c r="B94" s="112"/>
      <c r="C94" s="111" t="s">
        <v>104</v>
      </c>
      <c r="D94" s="111"/>
      <c r="E94" s="111" t="s">
        <v>105</v>
      </c>
      <c r="F94" s="111" t="s">
        <v>134</v>
      </c>
      <c r="G94" s="111" t="s">
        <v>27</v>
      </c>
      <c r="H94" s="111" t="s">
        <v>42</v>
      </c>
      <c r="I94" s="113"/>
      <c r="J94" s="114">
        <v>500000</v>
      </c>
      <c r="K94" s="67">
        <v>103385.57</v>
      </c>
      <c r="L94" s="116" t="s">
        <v>29</v>
      </c>
      <c r="M94" s="117">
        <f>J94/L94</f>
        <v>250000</v>
      </c>
      <c r="N94" s="117">
        <v>6944975</v>
      </c>
      <c r="O94" s="118">
        <f>M94/N94</f>
        <v>3.5997249810114505E-2</v>
      </c>
      <c r="P94" s="119"/>
      <c r="Q94" s="120"/>
      <c r="R94" s="118"/>
      <c r="S94" s="126">
        <v>44183</v>
      </c>
      <c r="T94" s="111"/>
      <c r="U94" s="111" t="s">
        <v>46</v>
      </c>
      <c r="V94" s="121" t="s">
        <v>31</v>
      </c>
      <c r="W94" s="121"/>
      <c r="X94" s="122"/>
      <c r="Y94" s="122"/>
      <c r="Z94" s="122"/>
      <c r="AA94" s="122"/>
      <c r="AB94" s="123"/>
      <c r="AC94" s="123"/>
      <c r="AD94" s="123"/>
      <c r="AE94" s="123"/>
      <c r="AF94" s="123"/>
      <c r="AG94" s="123"/>
      <c r="AH94" s="123"/>
      <c r="AI94" s="123"/>
      <c r="AJ94" s="123"/>
    </row>
    <row r="95" spans="1:36" s="124" customFormat="1" ht="15" customHeight="1">
      <c r="A95" s="111">
        <v>2</v>
      </c>
      <c r="B95" s="112"/>
      <c r="C95" s="111" t="s">
        <v>104</v>
      </c>
      <c r="D95" s="111"/>
      <c r="E95" s="111" t="s">
        <v>105</v>
      </c>
      <c r="F95" s="111" t="s">
        <v>135</v>
      </c>
      <c r="G95" s="111" t="s">
        <v>35</v>
      </c>
      <c r="H95" s="111" t="s">
        <v>49</v>
      </c>
      <c r="I95" s="113"/>
      <c r="J95" s="120"/>
      <c r="K95" s="67">
        <v>10498.36</v>
      </c>
      <c r="L95" s="116" t="s">
        <v>29</v>
      </c>
      <c r="M95" s="117"/>
      <c r="N95" s="117">
        <v>5703569</v>
      </c>
      <c r="O95" s="118"/>
      <c r="P95" s="119"/>
      <c r="Q95" s="120"/>
      <c r="R95" s="118"/>
      <c r="S95" s="126">
        <v>44179</v>
      </c>
      <c r="T95" s="111"/>
      <c r="U95" s="111" t="s">
        <v>125</v>
      </c>
      <c r="V95" s="121" t="s">
        <v>31</v>
      </c>
      <c r="W95" s="121"/>
      <c r="X95" s="121"/>
      <c r="Y95" s="121"/>
      <c r="Z95" s="121"/>
      <c r="AA95" s="121"/>
      <c r="AB95" s="123"/>
      <c r="AC95" s="123"/>
      <c r="AD95" s="123"/>
      <c r="AE95" s="123"/>
      <c r="AF95" s="123"/>
      <c r="AG95" s="123"/>
      <c r="AH95" s="123"/>
      <c r="AI95" s="123"/>
      <c r="AJ95" s="123"/>
    </row>
    <row r="96" spans="1:36" s="124" customFormat="1" ht="15" customHeight="1">
      <c r="A96" s="111">
        <v>2</v>
      </c>
      <c r="B96" s="125"/>
      <c r="C96" s="111" t="s">
        <v>104</v>
      </c>
      <c r="D96" s="111"/>
      <c r="E96" s="111" t="s">
        <v>105</v>
      </c>
      <c r="F96" s="111" t="s">
        <v>92</v>
      </c>
      <c r="G96" s="111" t="s">
        <v>27</v>
      </c>
      <c r="H96" s="111" t="s">
        <v>42</v>
      </c>
      <c r="I96" s="113"/>
      <c r="J96" s="120">
        <v>20000000</v>
      </c>
      <c r="K96" s="67">
        <v>27011.74</v>
      </c>
      <c r="L96" s="116" t="s">
        <v>29</v>
      </c>
      <c r="M96" s="117">
        <f>J96/L96</f>
        <v>10000000</v>
      </c>
      <c r="N96" s="117">
        <v>58558270</v>
      </c>
      <c r="O96" s="118">
        <f>M96/N96</f>
        <v>0.17077007227160229</v>
      </c>
      <c r="P96" s="119"/>
      <c r="Q96" s="120"/>
      <c r="R96" s="118"/>
      <c r="S96" s="126">
        <v>44271</v>
      </c>
      <c r="T96" s="111"/>
      <c r="U96" s="111" t="s">
        <v>30</v>
      </c>
      <c r="V96" s="121" t="s">
        <v>31</v>
      </c>
      <c r="W96" s="122"/>
      <c r="X96" s="122"/>
      <c r="Y96" s="122"/>
      <c r="Z96" s="122"/>
      <c r="AA96" s="122"/>
      <c r="AB96" s="123"/>
      <c r="AC96" s="123"/>
      <c r="AD96" s="123"/>
      <c r="AE96" s="123"/>
      <c r="AF96" s="123"/>
      <c r="AG96" s="123"/>
      <c r="AH96" s="123"/>
      <c r="AI96" s="123"/>
      <c r="AJ96" s="123"/>
    </row>
    <row r="97" spans="1:36" s="129" customFormat="1" ht="15" customHeight="1">
      <c r="A97" s="111">
        <v>2</v>
      </c>
      <c r="B97" s="125" t="s">
        <v>109</v>
      </c>
      <c r="C97" s="111" t="s">
        <v>104</v>
      </c>
      <c r="D97" s="111"/>
      <c r="E97" s="111" t="s">
        <v>105</v>
      </c>
      <c r="F97" s="111" t="s">
        <v>95</v>
      </c>
      <c r="G97" s="111" t="s">
        <v>35</v>
      </c>
      <c r="H97" s="111" t="s">
        <v>36</v>
      </c>
      <c r="I97" s="113"/>
      <c r="J97" s="120">
        <v>66000000</v>
      </c>
      <c r="K97" s="67">
        <v>2528.48</v>
      </c>
      <c r="L97" s="116" t="s">
        <v>29</v>
      </c>
      <c r="M97" s="117">
        <f>J97/L97</f>
        <v>33000000</v>
      </c>
      <c r="N97" s="117">
        <v>51709098</v>
      </c>
      <c r="O97" s="118">
        <f>M97/N97</f>
        <v>0.63818556649354041</v>
      </c>
      <c r="P97" s="119"/>
      <c r="Q97" s="120"/>
      <c r="R97" s="118"/>
      <c r="S97" s="126">
        <v>44260</v>
      </c>
      <c r="T97" s="111"/>
      <c r="U97" s="111" t="s">
        <v>30</v>
      </c>
      <c r="V97" s="121" t="s">
        <v>31</v>
      </c>
      <c r="W97" s="122" t="s">
        <v>37</v>
      </c>
      <c r="X97" s="122"/>
      <c r="Y97" s="122"/>
      <c r="Z97" s="122"/>
      <c r="AA97" s="122"/>
      <c r="AB97" s="123"/>
      <c r="AC97" s="123"/>
      <c r="AD97" s="123"/>
      <c r="AE97" s="123"/>
      <c r="AF97" s="123"/>
      <c r="AG97" s="123"/>
      <c r="AH97" s="123"/>
      <c r="AI97" s="123"/>
      <c r="AJ97" s="123"/>
    </row>
    <row r="98" spans="1:36" s="129" customFormat="1" ht="15" customHeight="1">
      <c r="A98" s="111">
        <v>2</v>
      </c>
      <c r="B98" s="112" t="s">
        <v>32</v>
      </c>
      <c r="C98" s="111" t="s">
        <v>104</v>
      </c>
      <c r="D98" s="111"/>
      <c r="E98" s="111" t="s">
        <v>105</v>
      </c>
      <c r="F98" s="111" t="s">
        <v>96</v>
      </c>
      <c r="G98" s="111" t="s">
        <v>41</v>
      </c>
      <c r="H98" s="111" t="s">
        <v>42</v>
      </c>
      <c r="I98" s="113"/>
      <c r="J98" s="114"/>
      <c r="K98" s="67">
        <v>6235.72</v>
      </c>
      <c r="L98" s="116" t="s">
        <v>29</v>
      </c>
      <c r="M98" s="117"/>
      <c r="N98" s="117">
        <v>21803000</v>
      </c>
      <c r="O98" s="118"/>
      <c r="P98" s="119">
        <v>2000000</v>
      </c>
      <c r="Q98" s="120">
        <f>P98/L98</f>
        <v>1000000</v>
      </c>
      <c r="R98" s="118">
        <f>Q98/N98</f>
        <v>4.5865247901664907E-2</v>
      </c>
      <c r="S98" s="126">
        <v>44324</v>
      </c>
      <c r="T98" s="111"/>
      <c r="U98" s="111" t="s">
        <v>76</v>
      </c>
      <c r="V98" s="121" t="s">
        <v>37</v>
      </c>
      <c r="W98" s="121"/>
      <c r="X98" s="122"/>
      <c r="Y98" s="122"/>
      <c r="Z98" s="122"/>
      <c r="AA98" s="122"/>
      <c r="AB98" s="123"/>
      <c r="AC98" s="123"/>
      <c r="AD98" s="123"/>
      <c r="AE98" s="123"/>
      <c r="AF98" s="123"/>
      <c r="AG98" s="123"/>
      <c r="AH98" s="123"/>
      <c r="AI98" s="123"/>
      <c r="AJ98" s="123"/>
    </row>
    <row r="99" spans="1:36" s="124" customFormat="1" ht="15" customHeight="1">
      <c r="A99" s="111">
        <v>2</v>
      </c>
      <c r="B99" s="125"/>
      <c r="C99" s="111" t="s">
        <v>104</v>
      </c>
      <c r="D99" s="111"/>
      <c r="E99" s="111" t="s">
        <v>105</v>
      </c>
      <c r="F99" s="123" t="s">
        <v>136</v>
      </c>
      <c r="G99" s="111" t="s">
        <v>35</v>
      </c>
      <c r="H99" s="111" t="s">
        <v>36</v>
      </c>
      <c r="I99" s="113"/>
      <c r="J99" s="120">
        <v>6000000</v>
      </c>
      <c r="K99" s="67">
        <v>78248.399999999994</v>
      </c>
      <c r="L99" s="116" t="s">
        <v>29</v>
      </c>
      <c r="M99" s="117">
        <f t="shared" ref="M99:M104" si="11">J99/L99</f>
        <v>3000000</v>
      </c>
      <c r="N99" s="132">
        <v>8574832</v>
      </c>
      <c r="O99" s="118">
        <f t="shared" ref="O99:O104" si="12">M99/N99</f>
        <v>0.34986108182644277</v>
      </c>
      <c r="P99" s="119"/>
      <c r="Q99" s="120"/>
      <c r="R99" s="118"/>
      <c r="S99" s="126">
        <v>44184</v>
      </c>
      <c r="T99" s="126">
        <v>44549</v>
      </c>
      <c r="U99" s="111" t="s">
        <v>30</v>
      </c>
      <c r="V99" s="121" t="s">
        <v>31</v>
      </c>
      <c r="W99" s="122" t="s">
        <v>37</v>
      </c>
      <c r="X99" s="122"/>
      <c r="Y99" s="122"/>
      <c r="Z99" s="122"/>
      <c r="AA99" s="122"/>
      <c r="AB99" s="123"/>
      <c r="AC99" s="123"/>
      <c r="AD99" s="123"/>
      <c r="AE99" s="123"/>
      <c r="AF99" s="123"/>
      <c r="AG99" s="123"/>
      <c r="AH99" s="123"/>
      <c r="AI99" s="123"/>
      <c r="AJ99" s="123"/>
    </row>
    <row r="100" spans="1:36" s="124" customFormat="1" ht="15" customHeight="1">
      <c r="A100" s="111">
        <v>2</v>
      </c>
      <c r="B100" s="112"/>
      <c r="C100" s="111" t="s">
        <v>104</v>
      </c>
      <c r="D100" s="111"/>
      <c r="E100" s="111" t="s">
        <v>105</v>
      </c>
      <c r="F100" s="111" t="s">
        <v>98</v>
      </c>
      <c r="G100" s="111" t="s">
        <v>35</v>
      </c>
      <c r="H100" s="111" t="s">
        <v>49</v>
      </c>
      <c r="I100" s="111"/>
      <c r="J100" s="120">
        <v>30000000</v>
      </c>
      <c r="K100" s="67">
        <v>51.69</v>
      </c>
      <c r="L100" s="116" t="s">
        <v>29</v>
      </c>
      <c r="M100" s="117">
        <f t="shared" si="11"/>
        <v>15000000</v>
      </c>
      <c r="N100" s="123">
        <v>23839303</v>
      </c>
      <c r="O100" s="118">
        <f t="shared" si="12"/>
        <v>0.62921302690770786</v>
      </c>
      <c r="P100" s="119"/>
      <c r="Q100" s="120"/>
      <c r="R100" s="118"/>
      <c r="S100" s="126"/>
      <c r="T100" s="111"/>
      <c r="U100" s="111" t="s">
        <v>30</v>
      </c>
      <c r="V100" s="138" t="s">
        <v>31</v>
      </c>
      <c r="W100" s="123"/>
      <c r="X100" s="138"/>
      <c r="Y100" s="138"/>
      <c r="Z100" s="138"/>
      <c r="AA100" s="138"/>
      <c r="AB100" s="123"/>
      <c r="AC100" s="123"/>
      <c r="AD100" s="123"/>
      <c r="AE100" s="123"/>
      <c r="AF100" s="123"/>
      <c r="AG100" s="123"/>
      <c r="AH100" s="123"/>
      <c r="AI100" s="123"/>
      <c r="AJ100" s="123"/>
    </row>
    <row r="101" spans="1:36" s="124" customFormat="1" ht="15" customHeight="1">
      <c r="A101" s="111">
        <v>2</v>
      </c>
      <c r="B101" s="112"/>
      <c r="C101" s="111" t="s">
        <v>104</v>
      </c>
      <c r="D101" s="111"/>
      <c r="E101" s="111" t="s">
        <v>105</v>
      </c>
      <c r="F101" s="111" t="s">
        <v>137</v>
      </c>
      <c r="G101" s="111" t="s">
        <v>41</v>
      </c>
      <c r="H101" s="111" t="s">
        <v>42</v>
      </c>
      <c r="I101" s="113"/>
      <c r="J101" s="120">
        <v>2000000</v>
      </c>
      <c r="K101" s="67">
        <v>27423.09</v>
      </c>
      <c r="L101" s="116" t="s">
        <v>29</v>
      </c>
      <c r="M101" s="117">
        <f t="shared" si="11"/>
        <v>1000000</v>
      </c>
      <c r="N101" s="117">
        <v>11694719</v>
      </c>
      <c r="O101" s="118">
        <f t="shared" si="12"/>
        <v>8.5508681311624507E-2</v>
      </c>
      <c r="P101" s="119"/>
      <c r="Q101" s="120"/>
      <c r="R101" s="118"/>
      <c r="S101" s="136" t="s">
        <v>80</v>
      </c>
      <c r="T101" s="111"/>
      <c r="U101" s="111" t="s">
        <v>30</v>
      </c>
      <c r="V101" s="121" t="s">
        <v>37</v>
      </c>
      <c r="W101" s="121"/>
      <c r="X101" s="121"/>
      <c r="Y101" s="121"/>
      <c r="Z101" s="121"/>
      <c r="AA101" s="121"/>
      <c r="AB101" s="123"/>
      <c r="AC101" s="123"/>
      <c r="AD101" s="123"/>
      <c r="AE101" s="123"/>
      <c r="AF101" s="123"/>
      <c r="AG101" s="123"/>
      <c r="AH101" s="123"/>
      <c r="AI101" s="123"/>
      <c r="AJ101" s="123"/>
    </row>
    <row r="102" spans="1:36" s="129" customFormat="1" ht="15" customHeight="1">
      <c r="A102" s="111">
        <v>2</v>
      </c>
      <c r="B102" s="112"/>
      <c r="C102" s="111" t="s">
        <v>104</v>
      </c>
      <c r="D102" s="111"/>
      <c r="E102" s="111" t="s">
        <v>105</v>
      </c>
      <c r="F102" s="111" t="s">
        <v>138</v>
      </c>
      <c r="G102" s="111" t="s">
        <v>27</v>
      </c>
      <c r="H102" s="111" t="s">
        <v>42</v>
      </c>
      <c r="I102" s="111"/>
      <c r="J102" s="120">
        <v>4500000</v>
      </c>
      <c r="K102" s="67">
        <v>60143.68</v>
      </c>
      <c r="L102" s="116" t="s">
        <v>29</v>
      </c>
      <c r="M102" s="117">
        <f t="shared" si="11"/>
        <v>2250000</v>
      </c>
      <c r="N102" s="117">
        <v>83429615</v>
      </c>
      <c r="O102" s="118">
        <f t="shared" si="12"/>
        <v>2.6968840740784913E-2</v>
      </c>
      <c r="P102" s="119">
        <v>30000000</v>
      </c>
      <c r="Q102" s="120">
        <f>P102/L102</f>
        <v>15000000</v>
      </c>
      <c r="R102" s="118">
        <f>Q102/N102</f>
        <v>0.17979227160523276</v>
      </c>
      <c r="S102" s="126">
        <v>44288</v>
      </c>
      <c r="T102" s="111"/>
      <c r="U102" s="111" t="s">
        <v>30</v>
      </c>
      <c r="V102" s="122" t="s">
        <v>37</v>
      </c>
      <c r="W102" s="123"/>
      <c r="X102" s="122"/>
      <c r="Y102" s="122"/>
      <c r="Z102" s="122"/>
      <c r="AA102" s="122"/>
      <c r="AB102" s="123"/>
      <c r="AC102" s="123"/>
      <c r="AD102" s="123"/>
      <c r="AE102" s="123"/>
      <c r="AF102" s="123"/>
      <c r="AG102" s="123"/>
      <c r="AH102" s="123"/>
      <c r="AI102" s="123"/>
      <c r="AJ102" s="123"/>
    </row>
    <row r="103" spans="1:36" s="124" customFormat="1" ht="15" customHeight="1">
      <c r="A103" s="111">
        <v>2</v>
      </c>
      <c r="B103" s="112"/>
      <c r="C103" s="111" t="s">
        <v>104</v>
      </c>
      <c r="D103" s="111"/>
      <c r="E103" s="111" t="s">
        <v>105</v>
      </c>
      <c r="F103" s="111" t="s">
        <v>25</v>
      </c>
      <c r="G103" s="111" t="s">
        <v>35</v>
      </c>
      <c r="H103" s="111" t="s">
        <v>36</v>
      </c>
      <c r="I103" s="111"/>
      <c r="J103" s="120">
        <v>100000000</v>
      </c>
      <c r="K103" s="67">
        <v>65664.92</v>
      </c>
      <c r="L103" s="116" t="s">
        <v>29</v>
      </c>
      <c r="M103" s="117">
        <f t="shared" si="11"/>
        <v>50000000</v>
      </c>
      <c r="N103" s="117">
        <v>66834405</v>
      </c>
      <c r="O103" s="118">
        <f t="shared" si="12"/>
        <v>0.74811767980877508</v>
      </c>
      <c r="P103" s="119"/>
      <c r="Q103" s="120"/>
      <c r="R103" s="118"/>
      <c r="S103" s="126">
        <v>44167</v>
      </c>
      <c r="T103" s="111"/>
      <c r="U103" s="111" t="s">
        <v>30</v>
      </c>
      <c r="V103" s="121" t="s">
        <v>31</v>
      </c>
      <c r="W103" s="122" t="s">
        <v>37</v>
      </c>
      <c r="X103" s="138" t="s">
        <v>31</v>
      </c>
      <c r="Y103" s="138" t="s">
        <v>31</v>
      </c>
      <c r="Z103" s="138"/>
      <c r="AA103" s="138"/>
      <c r="AB103" s="123"/>
      <c r="AC103" s="123"/>
      <c r="AD103" s="123"/>
      <c r="AE103" s="123"/>
      <c r="AF103" s="123"/>
      <c r="AG103" s="123"/>
      <c r="AH103" s="123"/>
      <c r="AI103" s="123"/>
      <c r="AJ103" s="123"/>
    </row>
    <row r="104" spans="1:36" s="129" customFormat="1" ht="15" customHeight="1">
      <c r="A104" s="111">
        <v>2</v>
      </c>
      <c r="B104" s="112" t="s">
        <v>139</v>
      </c>
      <c r="C104" s="111" t="s">
        <v>104</v>
      </c>
      <c r="D104" s="111"/>
      <c r="E104" s="111" t="s">
        <v>105</v>
      </c>
      <c r="F104" s="111" t="s">
        <v>100</v>
      </c>
      <c r="G104" s="111" t="s">
        <v>41</v>
      </c>
      <c r="H104" s="111" t="s">
        <v>42</v>
      </c>
      <c r="I104" s="113"/>
      <c r="J104" s="120">
        <v>20000000</v>
      </c>
      <c r="K104" s="67">
        <v>49963.42</v>
      </c>
      <c r="L104" s="116" t="s">
        <v>29</v>
      </c>
      <c r="M104" s="117">
        <f t="shared" si="11"/>
        <v>10000000</v>
      </c>
      <c r="N104" s="117">
        <v>44385155</v>
      </c>
      <c r="O104" s="118">
        <f t="shared" si="12"/>
        <v>0.22530055375496605</v>
      </c>
      <c r="P104" s="119"/>
      <c r="Q104" s="120"/>
      <c r="R104" s="118"/>
      <c r="S104" s="126" t="s">
        <v>140</v>
      </c>
      <c r="T104" s="111"/>
      <c r="U104" s="111" t="s">
        <v>30</v>
      </c>
      <c r="V104" s="121" t="s">
        <v>37</v>
      </c>
      <c r="W104" s="121" t="s">
        <v>37</v>
      </c>
      <c r="X104" s="122"/>
      <c r="Y104" s="121"/>
      <c r="Z104" s="121"/>
      <c r="AA104" s="121"/>
      <c r="AB104" s="123"/>
      <c r="AC104" s="123"/>
      <c r="AD104" s="123"/>
      <c r="AE104" s="123"/>
      <c r="AF104" s="123"/>
      <c r="AG104" s="123"/>
      <c r="AH104" s="123"/>
      <c r="AI104" s="123"/>
      <c r="AJ104" s="123"/>
    </row>
    <row r="105" spans="1:36" s="124" customFormat="1" ht="15" customHeight="1">
      <c r="A105" s="111">
        <v>2</v>
      </c>
      <c r="B105" s="112"/>
      <c r="C105" s="111" t="s">
        <v>104</v>
      </c>
      <c r="D105" s="111"/>
      <c r="E105" s="111" t="s">
        <v>105</v>
      </c>
      <c r="F105" s="111" t="s">
        <v>141</v>
      </c>
      <c r="G105" s="111" t="s">
        <v>35</v>
      </c>
      <c r="H105" s="111" t="s">
        <v>49</v>
      </c>
      <c r="I105" s="113"/>
      <c r="J105" s="114"/>
      <c r="K105" s="67">
        <v>54663.71</v>
      </c>
      <c r="L105" s="116" t="s">
        <v>29</v>
      </c>
      <c r="M105" s="117"/>
      <c r="N105" s="117"/>
      <c r="O105" s="118"/>
      <c r="P105" s="119"/>
      <c r="Q105" s="120"/>
      <c r="R105" s="118"/>
      <c r="S105" s="126">
        <v>44188</v>
      </c>
      <c r="T105" s="111"/>
      <c r="U105" s="111" t="s">
        <v>125</v>
      </c>
      <c r="V105" s="121" t="s">
        <v>31</v>
      </c>
      <c r="W105" s="111"/>
      <c r="X105" s="122"/>
      <c r="Y105" s="122"/>
      <c r="Z105" s="122"/>
      <c r="AA105" s="122"/>
      <c r="AB105" s="123"/>
      <c r="AC105" s="123"/>
      <c r="AD105" s="123"/>
      <c r="AE105" s="123"/>
      <c r="AF105" s="123"/>
      <c r="AG105" s="123"/>
      <c r="AH105" s="123"/>
      <c r="AI105" s="123"/>
      <c r="AJ105" s="123"/>
    </row>
    <row r="106" spans="1:36" s="129" customFormat="1" ht="15" customHeight="1">
      <c r="A106" s="111">
        <v>2</v>
      </c>
      <c r="B106" s="112"/>
      <c r="C106" s="111" t="s">
        <v>104</v>
      </c>
      <c r="D106" s="111"/>
      <c r="E106" s="111" t="s">
        <v>105</v>
      </c>
      <c r="F106" s="111" t="s">
        <v>142</v>
      </c>
      <c r="G106" s="111" t="s">
        <v>35</v>
      </c>
      <c r="H106" s="111" t="s">
        <v>49</v>
      </c>
      <c r="I106" s="113"/>
      <c r="J106" s="114">
        <v>2000000</v>
      </c>
      <c r="K106" s="67">
        <v>65664.92</v>
      </c>
      <c r="L106" s="116" t="s">
        <v>29</v>
      </c>
      <c r="M106" s="117">
        <f>J106/L106</f>
        <v>1000000</v>
      </c>
      <c r="N106" s="117">
        <v>3461734</v>
      </c>
      <c r="O106" s="118">
        <f>M106/N106</f>
        <v>0.28887257079833401</v>
      </c>
      <c r="P106" s="119"/>
      <c r="Q106" s="120"/>
      <c r="R106" s="118"/>
      <c r="S106" s="126" t="s">
        <v>140</v>
      </c>
      <c r="T106" s="111"/>
      <c r="U106" s="111" t="s">
        <v>46</v>
      </c>
      <c r="V106" s="121" t="s">
        <v>37</v>
      </c>
      <c r="W106" s="121"/>
      <c r="X106" s="122"/>
      <c r="Y106" s="122"/>
      <c r="Z106" s="122"/>
      <c r="AA106" s="122"/>
      <c r="AB106" s="123"/>
      <c r="AC106" s="123"/>
      <c r="AD106" s="123"/>
      <c r="AE106" s="123"/>
      <c r="AF106" s="123"/>
      <c r="AG106" s="123"/>
      <c r="AH106" s="123"/>
      <c r="AI106" s="123"/>
      <c r="AJ106" s="123"/>
    </row>
    <row r="107" spans="1:36" s="129" customFormat="1" ht="15" customHeight="1">
      <c r="A107" s="111">
        <v>2</v>
      </c>
      <c r="B107" s="112"/>
      <c r="C107" s="111" t="s">
        <v>104</v>
      </c>
      <c r="D107" s="111"/>
      <c r="E107" s="111" t="s">
        <v>105</v>
      </c>
      <c r="F107" s="111" t="s">
        <v>102</v>
      </c>
      <c r="G107" s="111" t="s">
        <v>35</v>
      </c>
      <c r="H107" s="111" t="s">
        <v>36</v>
      </c>
      <c r="I107" s="113">
        <v>1950000000</v>
      </c>
      <c r="J107" s="120">
        <v>300000000</v>
      </c>
      <c r="K107" s="67">
        <v>99137.53</v>
      </c>
      <c r="L107" s="116" t="s">
        <v>29</v>
      </c>
      <c r="M107" s="117">
        <f>J107/L107</f>
        <v>150000000</v>
      </c>
      <c r="N107" s="117">
        <v>328239523</v>
      </c>
      <c r="O107" s="118">
        <f>M107/N107</f>
        <v>0.4569833596790841</v>
      </c>
      <c r="P107" s="119">
        <v>300000000</v>
      </c>
      <c r="Q107" s="120">
        <f>P107/L107</f>
        <v>150000000</v>
      </c>
      <c r="R107" s="118">
        <f>Q107/N107</f>
        <v>0.4569833596790841</v>
      </c>
      <c r="S107" s="126">
        <v>44176</v>
      </c>
      <c r="T107" s="111"/>
      <c r="U107" s="111" t="s">
        <v>30</v>
      </c>
      <c r="V107" s="121" t="s">
        <v>37</v>
      </c>
      <c r="W107" s="121" t="s">
        <v>37</v>
      </c>
      <c r="X107" s="122" t="s">
        <v>31</v>
      </c>
      <c r="Y107" s="121"/>
      <c r="Z107" s="121"/>
      <c r="AA107" s="121"/>
      <c r="AB107" s="123"/>
      <c r="AC107" s="123"/>
      <c r="AD107" s="123"/>
      <c r="AE107" s="123"/>
      <c r="AF107" s="123"/>
      <c r="AG107" s="123"/>
      <c r="AH107" s="123"/>
      <c r="AI107" s="123"/>
      <c r="AJ107" s="123"/>
    </row>
    <row r="108" spans="1:36" s="9" customFormat="1" ht="15" customHeight="1">
      <c r="A108" s="35">
        <v>3</v>
      </c>
      <c r="B108" s="36" t="s">
        <v>117</v>
      </c>
      <c r="C108" s="35" t="s">
        <v>143</v>
      </c>
      <c r="D108" s="35"/>
      <c r="E108" s="35" t="s">
        <v>102</v>
      </c>
      <c r="F108" s="35" t="s">
        <v>144</v>
      </c>
      <c r="G108" s="35" t="s">
        <v>27</v>
      </c>
      <c r="H108" s="35" t="s">
        <v>42</v>
      </c>
      <c r="I108" s="37"/>
      <c r="J108" s="40">
        <v>500000</v>
      </c>
      <c r="K108" s="41">
        <v>20854.09</v>
      </c>
      <c r="L108" s="42" t="s">
        <v>29</v>
      </c>
      <c r="M108" s="43">
        <f>J108/L108</f>
        <v>250000</v>
      </c>
      <c r="N108" s="49">
        <v>2303697</v>
      </c>
      <c r="O108" s="45">
        <f>M108/N108</f>
        <v>0.10852121611479287</v>
      </c>
      <c r="P108" s="46"/>
      <c r="Q108" s="40"/>
      <c r="R108" s="45"/>
      <c r="S108" s="55"/>
      <c r="T108" s="35"/>
      <c r="U108" s="35" t="s">
        <v>30</v>
      </c>
      <c r="V108" s="48" t="s">
        <v>37</v>
      </c>
      <c r="W108" s="59"/>
      <c r="X108" s="72"/>
      <c r="Y108" s="72"/>
      <c r="Z108" s="72"/>
      <c r="AA108" s="72"/>
      <c r="AB108" s="49"/>
      <c r="AC108" s="49"/>
      <c r="AD108" s="49"/>
      <c r="AE108" s="49"/>
      <c r="AF108" s="49"/>
      <c r="AG108" s="49"/>
      <c r="AH108" s="49"/>
      <c r="AI108" s="49"/>
      <c r="AJ108" s="49"/>
    </row>
    <row r="109" spans="1:36" s="9" customFormat="1" ht="15" customHeight="1">
      <c r="A109" s="35">
        <v>3</v>
      </c>
      <c r="B109" s="36"/>
      <c r="C109" s="35" t="s">
        <v>143</v>
      </c>
      <c r="D109" s="35"/>
      <c r="E109" s="35" t="s">
        <v>102</v>
      </c>
      <c r="F109" s="35" t="s">
        <v>43</v>
      </c>
      <c r="G109" s="36" t="s">
        <v>27</v>
      </c>
      <c r="H109" s="35" t="s">
        <v>42</v>
      </c>
      <c r="I109" s="35"/>
      <c r="J109" s="40"/>
      <c r="K109" s="41">
        <v>72259.31</v>
      </c>
      <c r="L109" s="42" t="s">
        <v>29</v>
      </c>
      <c r="M109" s="43"/>
      <c r="N109" s="43">
        <v>211049527</v>
      </c>
      <c r="O109" s="45"/>
      <c r="P109" s="46">
        <v>63000000</v>
      </c>
      <c r="Q109" s="40">
        <f>P109/L109</f>
        <v>31500000</v>
      </c>
      <c r="R109" s="45">
        <f>Q109/N109</f>
        <v>0.14925406584777609</v>
      </c>
      <c r="S109" s="47"/>
      <c r="T109" s="35"/>
      <c r="U109" s="49" t="s">
        <v>128</v>
      </c>
      <c r="V109" s="59" t="s">
        <v>37</v>
      </c>
      <c r="W109" s="49"/>
      <c r="X109" s="60"/>
      <c r="Y109" s="60"/>
      <c r="Z109" s="60"/>
      <c r="AA109" s="60"/>
      <c r="AB109" s="49"/>
      <c r="AC109" s="49"/>
      <c r="AD109" s="49"/>
      <c r="AE109" s="49"/>
      <c r="AF109" s="49"/>
      <c r="AG109" s="49"/>
      <c r="AH109" s="49"/>
      <c r="AI109" s="49"/>
      <c r="AJ109" s="49"/>
    </row>
    <row r="110" spans="1:36" s="9" customFormat="1" ht="15" customHeight="1">
      <c r="A110" s="35">
        <v>3</v>
      </c>
      <c r="B110" s="50"/>
      <c r="C110" s="35" t="s">
        <v>143</v>
      </c>
      <c r="D110" s="35"/>
      <c r="E110" s="35" t="s">
        <v>102</v>
      </c>
      <c r="F110" s="35" t="s">
        <v>47</v>
      </c>
      <c r="G110" s="35" t="s">
        <v>35</v>
      </c>
      <c r="H110" s="35" t="s">
        <v>36</v>
      </c>
      <c r="I110" s="35"/>
      <c r="J110" s="40">
        <v>44000000</v>
      </c>
      <c r="K110" s="41">
        <v>34826.31</v>
      </c>
      <c r="L110" s="42" t="s">
        <v>29</v>
      </c>
      <c r="M110" s="43">
        <f>J110/L110</f>
        <v>22000000</v>
      </c>
      <c r="N110" s="43">
        <v>37589262</v>
      </c>
      <c r="O110" s="45">
        <f>M110/N110</f>
        <v>0.58527352838158941</v>
      </c>
      <c r="P110" s="46"/>
      <c r="Q110" s="40"/>
      <c r="R110" s="45"/>
      <c r="S110" s="47">
        <v>44188</v>
      </c>
      <c r="T110" s="35"/>
      <c r="U110" s="35" t="s">
        <v>30</v>
      </c>
      <c r="V110" s="72" t="s">
        <v>37</v>
      </c>
      <c r="W110" s="59" t="s">
        <v>31</v>
      </c>
      <c r="X110" s="59" t="s">
        <v>31</v>
      </c>
      <c r="Y110" s="48"/>
      <c r="Z110" s="48"/>
      <c r="AA110" s="48"/>
      <c r="AB110" s="48"/>
      <c r="AC110" s="49"/>
      <c r="AD110" s="49"/>
      <c r="AE110" s="49"/>
      <c r="AF110" s="49"/>
      <c r="AG110" s="49"/>
      <c r="AH110" s="49"/>
      <c r="AI110" s="49"/>
      <c r="AJ110" s="49"/>
    </row>
    <row r="111" spans="1:36" s="9" customFormat="1" ht="15" customHeight="1">
      <c r="A111" s="35">
        <v>3</v>
      </c>
      <c r="B111" s="50"/>
      <c r="C111" s="35" t="s">
        <v>143</v>
      </c>
      <c r="D111" s="35"/>
      <c r="E111" s="35" t="s">
        <v>102</v>
      </c>
      <c r="F111" s="35" t="s">
        <v>51</v>
      </c>
      <c r="G111" s="35" t="s">
        <v>27</v>
      </c>
      <c r="H111" s="35" t="s">
        <v>42</v>
      </c>
      <c r="I111" s="37"/>
      <c r="J111" s="40">
        <v>10000000</v>
      </c>
      <c r="K111" s="41">
        <v>59916.39</v>
      </c>
      <c r="L111" s="42" t="s">
        <v>29</v>
      </c>
      <c r="M111" s="43">
        <f>J111/L111</f>
        <v>5000000</v>
      </c>
      <c r="N111" s="43">
        <v>50339443</v>
      </c>
      <c r="O111" s="45">
        <f>M111/N111</f>
        <v>9.9325691784074771E-2</v>
      </c>
      <c r="P111" s="46"/>
      <c r="Q111" s="40"/>
      <c r="R111" s="45"/>
      <c r="S111" s="55"/>
      <c r="T111" s="35"/>
      <c r="U111" s="35" t="s">
        <v>30</v>
      </c>
      <c r="V111" s="48" t="s">
        <v>37</v>
      </c>
      <c r="W111" s="59"/>
      <c r="X111" s="48"/>
      <c r="Y111" s="48"/>
      <c r="Z111" s="48"/>
      <c r="AA111" s="48"/>
      <c r="AB111" s="49"/>
      <c r="AC111" s="49"/>
      <c r="AD111" s="49"/>
      <c r="AE111" s="49"/>
      <c r="AF111" s="49"/>
      <c r="AG111" s="49"/>
      <c r="AH111" s="49"/>
      <c r="AI111" s="49"/>
      <c r="AJ111" s="49"/>
    </row>
    <row r="112" spans="1:36" s="9" customFormat="1" ht="15" customHeight="1">
      <c r="A112" s="35">
        <v>3</v>
      </c>
      <c r="B112" s="36"/>
      <c r="C112" s="35" t="s">
        <v>143</v>
      </c>
      <c r="D112" s="35"/>
      <c r="E112" s="35" t="s">
        <v>102</v>
      </c>
      <c r="F112" s="35" t="s">
        <v>115</v>
      </c>
      <c r="G112" s="35" t="s">
        <v>116</v>
      </c>
      <c r="H112" s="35" t="s">
        <v>116</v>
      </c>
      <c r="I112" s="37"/>
      <c r="J112" s="40">
        <v>500000000</v>
      </c>
      <c r="K112" s="41"/>
      <c r="L112" s="42" t="s">
        <v>29</v>
      </c>
      <c r="M112" s="43">
        <f>J112/L112</f>
        <v>250000000</v>
      </c>
      <c r="N112" s="43"/>
      <c r="O112" s="45"/>
      <c r="P112" s="46"/>
      <c r="Q112" s="40"/>
      <c r="R112" s="45"/>
      <c r="S112" s="55"/>
      <c r="T112" s="35"/>
      <c r="U112" s="35" t="s">
        <v>30</v>
      </c>
      <c r="V112" s="48" t="s">
        <v>37</v>
      </c>
      <c r="W112" s="59"/>
      <c r="X112" s="72"/>
      <c r="Y112" s="72"/>
      <c r="Z112" s="72"/>
      <c r="AA112" s="72"/>
      <c r="AB112" s="49"/>
      <c r="AC112" s="49"/>
      <c r="AD112" s="49"/>
      <c r="AE112" s="49"/>
      <c r="AF112" s="49"/>
      <c r="AG112" s="49"/>
      <c r="AH112" s="49"/>
      <c r="AI112" s="49"/>
      <c r="AJ112" s="49"/>
    </row>
    <row r="113" spans="1:36" s="9" customFormat="1" ht="15" customHeight="1">
      <c r="A113" s="35">
        <v>3</v>
      </c>
      <c r="B113" s="36"/>
      <c r="C113" s="35" t="s">
        <v>143</v>
      </c>
      <c r="D113" s="35"/>
      <c r="E113" s="35" t="s">
        <v>102</v>
      </c>
      <c r="F113" s="35" t="s">
        <v>61</v>
      </c>
      <c r="G113" s="35" t="s">
        <v>35</v>
      </c>
      <c r="H113" s="35" t="s">
        <v>36</v>
      </c>
      <c r="I113" s="35"/>
      <c r="J113" s="40">
        <v>310000000</v>
      </c>
      <c r="K113" s="41">
        <v>71265.75</v>
      </c>
      <c r="L113" s="42" t="s">
        <v>29</v>
      </c>
      <c r="M113" s="43">
        <f>J113/L113</f>
        <v>155000000</v>
      </c>
      <c r="N113" s="43">
        <v>447512041</v>
      </c>
      <c r="O113" s="45">
        <f>M113/N113</f>
        <v>0.34635939550060063</v>
      </c>
      <c r="P113" s="46">
        <v>150000000</v>
      </c>
      <c r="Q113" s="40">
        <f>P113/L113</f>
        <v>75000000</v>
      </c>
      <c r="R113" s="45">
        <f>Q113/N113</f>
        <v>0.16759325588738741</v>
      </c>
      <c r="S113" s="55">
        <v>44202</v>
      </c>
      <c r="T113" s="35"/>
      <c r="U113" s="35" t="s">
        <v>30</v>
      </c>
      <c r="V113" s="59" t="s">
        <v>31</v>
      </c>
      <c r="W113" s="59" t="s">
        <v>31</v>
      </c>
      <c r="X113" s="48"/>
      <c r="Y113" s="48"/>
      <c r="Z113" s="48"/>
      <c r="AA113" s="48"/>
      <c r="AB113" s="48"/>
      <c r="AC113" s="49"/>
      <c r="AD113" s="49"/>
      <c r="AE113" s="49"/>
      <c r="AF113" s="49"/>
      <c r="AG113" s="49"/>
      <c r="AH113" s="49"/>
      <c r="AI113" s="49"/>
      <c r="AJ113" s="49"/>
    </row>
    <row r="114" spans="1:36" s="9" customFormat="1" ht="15.75" customHeight="1">
      <c r="A114" s="35">
        <v>3</v>
      </c>
      <c r="B114" s="50"/>
      <c r="C114" s="35" t="s">
        <v>143</v>
      </c>
      <c r="D114" s="35"/>
      <c r="E114" s="35" t="s">
        <v>102</v>
      </c>
      <c r="F114" s="35" t="s">
        <v>62</v>
      </c>
      <c r="G114" s="36" t="s">
        <v>39</v>
      </c>
      <c r="H114" s="35" t="s">
        <v>42</v>
      </c>
      <c r="I114" s="35"/>
      <c r="J114" s="40"/>
      <c r="K114" s="41">
        <v>22513.97</v>
      </c>
      <c r="L114" s="42" t="s">
        <v>29</v>
      </c>
      <c r="M114" s="43"/>
      <c r="N114" s="43">
        <v>9746117</v>
      </c>
      <c r="O114" s="74"/>
      <c r="P114" s="46">
        <v>5000</v>
      </c>
      <c r="Q114" s="40">
        <f>P114/L114</f>
        <v>2500</v>
      </c>
      <c r="R114" s="75">
        <f>Q114/N114</f>
        <v>2.5651241412349144E-4</v>
      </c>
      <c r="S114" s="47">
        <v>44306</v>
      </c>
      <c r="T114" s="35"/>
      <c r="U114" s="49" t="s">
        <v>145</v>
      </c>
      <c r="V114" s="59" t="s">
        <v>37</v>
      </c>
      <c r="W114" s="49"/>
      <c r="X114" s="60"/>
      <c r="Y114" s="60"/>
      <c r="Z114" s="60"/>
      <c r="AA114" s="60"/>
      <c r="AB114" s="49"/>
      <c r="AC114" s="49"/>
      <c r="AD114" s="49"/>
      <c r="AE114" s="49"/>
      <c r="AF114" s="49"/>
      <c r="AG114" s="49"/>
      <c r="AH114" s="49"/>
      <c r="AI114" s="49"/>
      <c r="AJ114" s="49"/>
    </row>
    <row r="115" spans="1:36" s="9" customFormat="1" ht="15" customHeight="1">
      <c r="A115" s="35">
        <v>3</v>
      </c>
      <c r="B115" s="36"/>
      <c r="C115" s="35" t="s">
        <v>143</v>
      </c>
      <c r="D115" s="35"/>
      <c r="E115" s="35" t="s">
        <v>102</v>
      </c>
      <c r="F115" s="35" t="s">
        <v>67</v>
      </c>
      <c r="G115" s="35" t="s">
        <v>35</v>
      </c>
      <c r="H115" s="35" t="s">
        <v>36</v>
      </c>
      <c r="I115" s="37">
        <v>66000000</v>
      </c>
      <c r="J115" s="40">
        <v>10000000</v>
      </c>
      <c r="K115" s="41">
        <v>96935.59</v>
      </c>
      <c r="L115" s="42" t="s">
        <v>29</v>
      </c>
      <c r="M115" s="43">
        <f>J115/L115</f>
        <v>5000000</v>
      </c>
      <c r="N115" s="43">
        <v>9053300</v>
      </c>
      <c r="O115" s="45">
        <f>M115/N115</f>
        <v>0.55228480222681231</v>
      </c>
      <c r="P115" s="46"/>
      <c r="Q115" s="40"/>
      <c r="R115" s="45"/>
      <c r="S115" s="55">
        <v>44200</v>
      </c>
      <c r="T115" s="35"/>
      <c r="U115" s="35" t="s">
        <v>30</v>
      </c>
      <c r="V115" s="48" t="s">
        <v>37</v>
      </c>
      <c r="W115" s="59" t="s">
        <v>31</v>
      </c>
      <c r="X115" s="48" t="s">
        <v>20</v>
      </c>
      <c r="Y115" s="48"/>
      <c r="Z115" s="48"/>
      <c r="AA115" s="48"/>
      <c r="AB115" s="49"/>
      <c r="AC115" s="49"/>
      <c r="AD115" s="49"/>
      <c r="AE115" s="49"/>
      <c r="AF115" s="49"/>
      <c r="AG115" s="49"/>
      <c r="AH115" s="49"/>
      <c r="AI115" s="49"/>
      <c r="AJ115" s="49"/>
    </row>
    <row r="116" spans="1:36" s="9" customFormat="1" ht="15" customHeight="1">
      <c r="A116" s="35">
        <v>3</v>
      </c>
      <c r="B116" s="36"/>
      <c r="C116" s="35" t="s">
        <v>143</v>
      </c>
      <c r="D116" s="35"/>
      <c r="E116" s="35" t="s">
        <v>102</v>
      </c>
      <c r="F116" s="35" t="s">
        <v>69</v>
      </c>
      <c r="G116" s="35" t="s">
        <v>35</v>
      </c>
      <c r="H116" s="35" t="s">
        <v>36</v>
      </c>
      <c r="I116" s="35"/>
      <c r="J116" s="40">
        <v>50000000</v>
      </c>
      <c r="K116" s="41">
        <v>5225.3500000000004</v>
      </c>
      <c r="L116" s="42" t="s">
        <v>29</v>
      </c>
      <c r="M116" s="43">
        <f>J116/L116</f>
        <v>25000000</v>
      </c>
      <c r="N116" s="43">
        <v>126264931</v>
      </c>
      <c r="O116" s="45">
        <f>M116/N116</f>
        <v>0.19799638586901061</v>
      </c>
      <c r="P116" s="46"/>
      <c r="Q116" s="40"/>
      <c r="R116" s="45"/>
      <c r="S116" s="35"/>
      <c r="T116" s="35"/>
      <c r="U116" s="35" t="s">
        <v>30</v>
      </c>
      <c r="V116" s="59" t="s">
        <v>31</v>
      </c>
      <c r="W116" s="48"/>
      <c r="X116" s="48"/>
      <c r="Y116" s="48"/>
      <c r="Z116" s="48"/>
      <c r="AA116" s="48"/>
      <c r="AB116" s="49"/>
      <c r="AC116" s="49"/>
      <c r="AD116" s="49"/>
      <c r="AE116" s="49"/>
      <c r="AF116" s="49"/>
      <c r="AG116" s="49"/>
      <c r="AH116" s="49"/>
      <c r="AI116" s="49"/>
      <c r="AJ116" s="49"/>
    </row>
    <row r="117" spans="1:36" s="9" customFormat="1" ht="15" customHeight="1">
      <c r="A117" s="35">
        <v>3</v>
      </c>
      <c r="B117" s="50"/>
      <c r="C117" s="35" t="s">
        <v>143</v>
      </c>
      <c r="D117" s="35"/>
      <c r="E117" s="35" t="s">
        <v>102</v>
      </c>
      <c r="F117" s="35" t="s">
        <v>81</v>
      </c>
      <c r="G117" s="35" t="s">
        <v>44</v>
      </c>
      <c r="H117" s="35" t="s">
        <v>42</v>
      </c>
      <c r="I117" s="41"/>
      <c r="J117" s="40"/>
      <c r="K117" s="41">
        <v>18393.18</v>
      </c>
      <c r="L117" s="42" t="s">
        <v>29</v>
      </c>
      <c r="M117" s="43"/>
      <c r="N117" s="44">
        <v>127575529</v>
      </c>
      <c r="O117" s="45"/>
      <c r="P117" s="46">
        <v>39000000</v>
      </c>
      <c r="Q117" s="40">
        <f>P117/L117</f>
        <v>19500000</v>
      </c>
      <c r="R117" s="45">
        <f>Q117/N117</f>
        <v>0.15285063015494138</v>
      </c>
      <c r="S117" s="76"/>
      <c r="T117" s="35"/>
      <c r="U117" s="35" t="s">
        <v>76</v>
      </c>
      <c r="V117" s="59" t="s">
        <v>31</v>
      </c>
      <c r="W117" s="48"/>
      <c r="X117" s="48"/>
      <c r="Y117" s="48"/>
      <c r="Z117" s="48"/>
      <c r="AA117" s="48"/>
      <c r="AB117" s="49"/>
      <c r="AC117" s="49"/>
      <c r="AD117" s="49"/>
      <c r="AE117" s="49"/>
      <c r="AF117" s="49"/>
      <c r="AG117" s="49"/>
      <c r="AH117" s="49"/>
      <c r="AI117" s="49"/>
      <c r="AJ117" s="49"/>
    </row>
    <row r="118" spans="1:36" s="9" customFormat="1" ht="15" customHeight="1">
      <c r="A118" s="35">
        <v>3</v>
      </c>
      <c r="B118" s="36"/>
      <c r="C118" s="35" t="s">
        <v>143</v>
      </c>
      <c r="D118" s="35"/>
      <c r="E118" s="35" t="s">
        <v>102</v>
      </c>
      <c r="F118" s="35" t="s">
        <v>88</v>
      </c>
      <c r="G118" s="35" t="s">
        <v>27</v>
      </c>
      <c r="H118" s="35" t="s">
        <v>28</v>
      </c>
      <c r="I118" s="37"/>
      <c r="J118" s="40"/>
      <c r="K118" s="41">
        <v>56582.79</v>
      </c>
      <c r="L118" s="42" t="s">
        <v>29</v>
      </c>
      <c r="M118" s="43"/>
      <c r="N118" s="43">
        <v>32510453</v>
      </c>
      <c r="O118" s="45"/>
      <c r="P118" s="46"/>
      <c r="Q118" s="40"/>
      <c r="R118" s="45"/>
      <c r="S118" s="35"/>
      <c r="T118" s="35"/>
      <c r="U118" s="35" t="s">
        <v>76</v>
      </c>
      <c r="V118" s="59" t="s">
        <v>37</v>
      </c>
      <c r="W118" s="59"/>
      <c r="X118" s="48"/>
      <c r="Y118" s="48"/>
      <c r="Z118" s="48"/>
      <c r="AA118" s="48"/>
      <c r="AB118" s="49"/>
      <c r="AC118" s="49"/>
      <c r="AD118" s="49"/>
      <c r="AE118" s="49"/>
      <c r="AF118" s="49"/>
      <c r="AG118" s="49"/>
      <c r="AH118" s="49"/>
      <c r="AI118" s="49"/>
      <c r="AJ118" s="49"/>
    </row>
    <row r="119" spans="1:36" s="25" customFormat="1" ht="15" customHeight="1">
      <c r="A119" s="35">
        <v>3</v>
      </c>
      <c r="B119" s="50" t="s">
        <v>32</v>
      </c>
      <c r="C119" s="35" t="s">
        <v>143</v>
      </c>
      <c r="D119" s="35"/>
      <c r="E119" s="35" t="s">
        <v>102</v>
      </c>
      <c r="F119" s="35" t="s">
        <v>89</v>
      </c>
      <c r="G119" s="35" t="s">
        <v>39</v>
      </c>
      <c r="H119" s="35" t="s">
        <v>42</v>
      </c>
      <c r="I119" s="37"/>
      <c r="J119" s="40">
        <v>13000000</v>
      </c>
      <c r="K119" s="41">
        <v>10205.77</v>
      </c>
      <c r="L119" s="42" t="s">
        <v>29</v>
      </c>
      <c r="M119" s="43">
        <f>J119/L119</f>
        <v>6500000</v>
      </c>
      <c r="N119" s="43">
        <v>108116615</v>
      </c>
      <c r="O119" s="45">
        <f>M119/N119</f>
        <v>6.0120269211166109E-2</v>
      </c>
      <c r="P119" s="46">
        <v>7000000</v>
      </c>
      <c r="Q119" s="40">
        <f>P119/L119</f>
        <v>3500000</v>
      </c>
      <c r="R119" s="45">
        <f>Q119/N119</f>
        <v>3.2372452652166366E-2</v>
      </c>
      <c r="S119" s="55">
        <v>44320</v>
      </c>
      <c r="T119" s="35"/>
      <c r="U119" s="35" t="s">
        <v>30</v>
      </c>
      <c r="V119" s="48" t="s">
        <v>37</v>
      </c>
      <c r="W119" s="59"/>
      <c r="X119" s="48"/>
      <c r="Y119" s="48"/>
      <c r="Z119" s="48"/>
      <c r="AA119" s="48"/>
      <c r="AB119" s="49"/>
      <c r="AC119" s="49"/>
      <c r="AD119" s="49"/>
      <c r="AE119" s="49"/>
      <c r="AF119" s="49"/>
      <c r="AG119" s="49"/>
      <c r="AH119" s="49"/>
      <c r="AI119" s="49"/>
      <c r="AJ119" s="49"/>
    </row>
    <row r="120" spans="1:36" s="9" customFormat="1" ht="15" customHeight="1">
      <c r="A120" s="35">
        <v>3</v>
      </c>
      <c r="B120" s="50"/>
      <c r="C120" s="35" t="s">
        <v>143</v>
      </c>
      <c r="D120" s="35"/>
      <c r="E120" s="35" t="s">
        <v>102</v>
      </c>
      <c r="F120" s="35" t="s">
        <v>132</v>
      </c>
      <c r="G120" s="35" t="s">
        <v>35</v>
      </c>
      <c r="H120" s="35" t="s">
        <v>36</v>
      </c>
      <c r="I120" s="35"/>
      <c r="J120" s="40"/>
      <c r="K120" s="41">
        <v>82427.89</v>
      </c>
      <c r="L120" s="42" t="s">
        <v>29</v>
      </c>
      <c r="M120" s="43"/>
      <c r="N120" s="43">
        <v>2832067</v>
      </c>
      <c r="O120" s="45"/>
      <c r="P120" s="46"/>
      <c r="Q120" s="40"/>
      <c r="R120" s="40"/>
      <c r="S120" s="55">
        <v>44238</v>
      </c>
      <c r="T120" s="35"/>
      <c r="U120" s="49" t="s">
        <v>125</v>
      </c>
      <c r="V120" s="59" t="s">
        <v>37</v>
      </c>
      <c r="W120" s="48"/>
      <c r="X120" s="48"/>
      <c r="Y120" s="48"/>
      <c r="Z120" s="48"/>
      <c r="AA120" s="48"/>
      <c r="AB120" s="49"/>
      <c r="AC120" s="49"/>
      <c r="AD120" s="49"/>
      <c r="AE120" s="49"/>
      <c r="AF120" s="49"/>
      <c r="AG120" s="49"/>
      <c r="AH120" s="49"/>
      <c r="AI120" s="49"/>
      <c r="AJ120" s="49"/>
    </row>
    <row r="121" spans="1:36" s="25" customFormat="1" ht="15" customHeight="1">
      <c r="A121" s="35">
        <v>3</v>
      </c>
      <c r="B121" s="36"/>
      <c r="C121" s="35" t="s">
        <v>143</v>
      </c>
      <c r="D121" s="35"/>
      <c r="E121" s="35" t="s">
        <v>102</v>
      </c>
      <c r="F121" s="35" t="s">
        <v>135</v>
      </c>
      <c r="G121" s="35" t="s">
        <v>35</v>
      </c>
      <c r="H121" s="35" t="s">
        <v>49</v>
      </c>
      <c r="I121" s="41"/>
      <c r="J121" s="40"/>
      <c r="K121" s="41">
        <v>10498.36</v>
      </c>
      <c r="L121" s="42" t="s">
        <v>29</v>
      </c>
      <c r="M121" s="43"/>
      <c r="N121" s="43">
        <v>5703569</v>
      </c>
      <c r="O121" s="45"/>
      <c r="P121" s="46"/>
      <c r="Q121" s="40"/>
      <c r="R121" s="40"/>
      <c r="S121" s="55">
        <v>44230</v>
      </c>
      <c r="T121" s="35"/>
      <c r="U121" s="49" t="s">
        <v>125</v>
      </c>
      <c r="V121" s="59" t="s">
        <v>31</v>
      </c>
      <c r="W121" s="48"/>
      <c r="X121" s="48"/>
      <c r="Y121" s="48"/>
      <c r="Z121" s="48"/>
      <c r="AA121" s="48"/>
      <c r="AB121" s="49"/>
      <c r="AC121" s="49"/>
      <c r="AD121" s="49"/>
      <c r="AE121" s="49"/>
      <c r="AF121" s="49"/>
      <c r="AG121" s="49"/>
      <c r="AH121" s="49"/>
      <c r="AI121" s="49"/>
      <c r="AJ121" s="49"/>
    </row>
    <row r="122" spans="1:36" s="25" customFormat="1" ht="15" customHeight="1">
      <c r="A122" s="35">
        <v>3</v>
      </c>
      <c r="B122" s="36"/>
      <c r="C122" s="35" t="s">
        <v>143</v>
      </c>
      <c r="D122" s="35"/>
      <c r="E122" s="35" t="s">
        <v>102</v>
      </c>
      <c r="F122" s="35" t="s">
        <v>95</v>
      </c>
      <c r="G122" s="35" t="s">
        <v>35</v>
      </c>
      <c r="H122" s="35" t="s">
        <v>36</v>
      </c>
      <c r="I122" s="41"/>
      <c r="J122" s="40">
        <v>40000000</v>
      </c>
      <c r="K122" s="41">
        <v>2528.48</v>
      </c>
      <c r="L122" s="42" t="s">
        <v>29</v>
      </c>
      <c r="M122" s="43">
        <f t="shared" ref="M122:M129" si="13">J122/L122</f>
        <v>20000000</v>
      </c>
      <c r="N122" s="43">
        <v>51709098</v>
      </c>
      <c r="O122" s="45">
        <f t="shared" ref="O122:O127" si="14">M122/N122</f>
        <v>0.38677913120820634</v>
      </c>
      <c r="P122" s="46"/>
      <c r="Q122" s="40"/>
      <c r="R122" s="40"/>
      <c r="S122" s="76"/>
      <c r="T122" s="35"/>
      <c r="U122" s="35" t="s">
        <v>30</v>
      </c>
      <c r="V122" s="48" t="s">
        <v>37</v>
      </c>
      <c r="W122" s="49"/>
      <c r="X122" s="48"/>
      <c r="Y122" s="48"/>
      <c r="Z122" s="48"/>
      <c r="AA122" s="48"/>
      <c r="AB122" s="49"/>
      <c r="AC122" s="49"/>
      <c r="AD122" s="49"/>
      <c r="AE122" s="49"/>
      <c r="AF122" s="49"/>
      <c r="AG122" s="49"/>
      <c r="AH122" s="49"/>
      <c r="AI122" s="49"/>
      <c r="AJ122" s="49"/>
    </row>
    <row r="123" spans="1:36" s="25" customFormat="1" ht="15" customHeight="1">
      <c r="A123" s="35">
        <v>3</v>
      </c>
      <c r="B123" s="50" t="s">
        <v>146</v>
      </c>
      <c r="C123" s="35" t="s">
        <v>143</v>
      </c>
      <c r="D123" s="35"/>
      <c r="E123" s="35" t="s">
        <v>102</v>
      </c>
      <c r="F123" s="35" t="s">
        <v>136</v>
      </c>
      <c r="G123" s="35" t="s">
        <v>35</v>
      </c>
      <c r="H123" s="35" t="s">
        <v>36</v>
      </c>
      <c r="I123" s="35"/>
      <c r="J123" s="40">
        <v>20500000</v>
      </c>
      <c r="K123" s="41">
        <v>78248.399999999994</v>
      </c>
      <c r="L123" s="42" t="s">
        <v>29</v>
      </c>
      <c r="M123" s="43">
        <f t="shared" si="13"/>
        <v>10250000</v>
      </c>
      <c r="N123" s="43">
        <v>8574832</v>
      </c>
      <c r="O123" s="45">
        <f t="shared" si="14"/>
        <v>1.1953586962403462</v>
      </c>
      <c r="P123" s="46">
        <v>7000000</v>
      </c>
      <c r="Q123" s="40">
        <f>P123/L123</f>
        <v>3500000</v>
      </c>
      <c r="R123" s="45">
        <f>Q123/N123</f>
        <v>0.40817126213084992</v>
      </c>
      <c r="S123" s="55">
        <v>44208</v>
      </c>
      <c r="T123" s="47">
        <v>44208</v>
      </c>
      <c r="U123" s="35" t="s">
        <v>30</v>
      </c>
      <c r="V123" s="48" t="s">
        <v>31</v>
      </c>
      <c r="W123" s="59" t="s">
        <v>31</v>
      </c>
      <c r="X123" s="48" t="s">
        <v>31</v>
      </c>
      <c r="Y123" s="48"/>
      <c r="Z123" s="48"/>
      <c r="AA123" s="48"/>
      <c r="AB123" s="49"/>
      <c r="AC123" s="49"/>
      <c r="AD123" s="49"/>
      <c r="AE123" s="49"/>
      <c r="AF123" s="49"/>
      <c r="AG123" s="49"/>
      <c r="AH123" s="49"/>
      <c r="AI123" s="49"/>
      <c r="AJ123" s="49"/>
    </row>
    <row r="124" spans="1:36" s="25" customFormat="1" ht="15" customHeight="1">
      <c r="A124" s="35">
        <v>3</v>
      </c>
      <c r="B124" s="50"/>
      <c r="C124" s="35" t="s">
        <v>143</v>
      </c>
      <c r="D124" s="35"/>
      <c r="E124" s="35" t="s">
        <v>102</v>
      </c>
      <c r="F124" s="35" t="s">
        <v>25</v>
      </c>
      <c r="G124" s="35" t="s">
        <v>35</v>
      </c>
      <c r="H124" s="35" t="s">
        <v>49</v>
      </c>
      <c r="I124" s="41"/>
      <c r="J124" s="40">
        <v>17000000</v>
      </c>
      <c r="K124" s="41">
        <v>65664.92</v>
      </c>
      <c r="L124" s="42" t="s">
        <v>29</v>
      </c>
      <c r="M124" s="43">
        <f t="shared" si="13"/>
        <v>8500000</v>
      </c>
      <c r="N124" s="43">
        <v>66834405</v>
      </c>
      <c r="O124" s="45">
        <f t="shared" si="14"/>
        <v>0.12718000556749176</v>
      </c>
      <c r="P124" s="46"/>
      <c r="Q124" s="40"/>
      <c r="R124" s="45"/>
      <c r="S124" s="55">
        <v>44204</v>
      </c>
      <c r="T124" s="35"/>
      <c r="U124" s="35" t="s">
        <v>30</v>
      </c>
      <c r="V124" s="59" t="s">
        <v>31</v>
      </c>
      <c r="W124" s="48" t="s">
        <v>37</v>
      </c>
      <c r="X124" s="72" t="s">
        <v>31</v>
      </c>
      <c r="Y124" s="72"/>
      <c r="Z124" s="72"/>
      <c r="AA124" s="72"/>
      <c r="AB124" s="49"/>
      <c r="AC124" s="49"/>
      <c r="AD124" s="49"/>
      <c r="AE124" s="49"/>
      <c r="AF124" s="49"/>
      <c r="AG124" s="49"/>
      <c r="AH124" s="49"/>
      <c r="AI124" s="49"/>
      <c r="AJ124" s="49"/>
    </row>
    <row r="125" spans="1:36" s="25" customFormat="1" ht="15" customHeight="1">
      <c r="A125" s="35">
        <v>3</v>
      </c>
      <c r="B125" s="36"/>
      <c r="C125" s="35" t="s">
        <v>143</v>
      </c>
      <c r="D125" s="35"/>
      <c r="E125" s="35" t="s">
        <v>102</v>
      </c>
      <c r="F125" s="35" t="s">
        <v>102</v>
      </c>
      <c r="G125" s="35" t="s">
        <v>35</v>
      </c>
      <c r="H125" s="35" t="s">
        <v>36</v>
      </c>
      <c r="I125" s="37">
        <v>1500000000</v>
      </c>
      <c r="J125" s="40">
        <v>300000000</v>
      </c>
      <c r="K125" s="41">
        <v>99137.53</v>
      </c>
      <c r="L125" s="42" t="s">
        <v>29</v>
      </c>
      <c r="M125" s="43">
        <f t="shared" si="13"/>
        <v>150000000</v>
      </c>
      <c r="N125" s="43">
        <v>328239523</v>
      </c>
      <c r="O125" s="45">
        <f t="shared" si="14"/>
        <v>0.4569833596790841</v>
      </c>
      <c r="P125" s="46">
        <v>200000000</v>
      </c>
      <c r="Q125" s="40">
        <f>P125/L125</f>
        <v>100000000</v>
      </c>
      <c r="R125" s="45">
        <f>Q125/N125</f>
        <v>0.3046555731193894</v>
      </c>
      <c r="S125" s="55">
        <v>44183</v>
      </c>
      <c r="T125" s="35"/>
      <c r="U125" s="35" t="s">
        <v>30</v>
      </c>
      <c r="V125" s="48" t="s">
        <v>37</v>
      </c>
      <c r="W125" s="59" t="s">
        <v>31</v>
      </c>
      <c r="X125" s="72" t="s">
        <v>31</v>
      </c>
      <c r="Y125" s="72"/>
      <c r="Z125" s="72"/>
      <c r="AA125" s="72"/>
      <c r="AB125" s="49"/>
      <c r="AC125" s="49"/>
      <c r="AD125" s="49"/>
      <c r="AE125" s="49"/>
      <c r="AF125" s="49"/>
      <c r="AG125" s="49"/>
      <c r="AH125" s="49"/>
      <c r="AI125" s="49"/>
      <c r="AJ125" s="49"/>
    </row>
    <row r="126" spans="1:36" s="124" customFormat="1" ht="15" customHeight="1">
      <c r="A126" s="111">
        <v>4</v>
      </c>
      <c r="B126" s="125"/>
      <c r="C126" s="111" t="s">
        <v>147</v>
      </c>
      <c r="D126" s="111" t="s">
        <v>148</v>
      </c>
      <c r="E126" s="111" t="s">
        <v>102</v>
      </c>
      <c r="F126" s="111" t="s">
        <v>34</v>
      </c>
      <c r="G126" s="111" t="s">
        <v>35</v>
      </c>
      <c r="H126" s="111" t="s">
        <v>36</v>
      </c>
      <c r="I126" s="113"/>
      <c r="J126" s="120">
        <v>51000000</v>
      </c>
      <c r="K126" s="67">
        <v>1174.71</v>
      </c>
      <c r="L126" s="116" t="s">
        <v>29</v>
      </c>
      <c r="M126" s="117">
        <f t="shared" si="13"/>
        <v>25500000</v>
      </c>
      <c r="N126" s="117">
        <v>25364307</v>
      </c>
      <c r="O126" s="118">
        <f t="shared" si="14"/>
        <v>1.0053497617735032</v>
      </c>
      <c r="P126" s="140">
        <v>10000000</v>
      </c>
      <c r="Q126" s="120">
        <f>P126/L126</f>
        <v>5000000</v>
      </c>
      <c r="R126" s="118">
        <f>Q126/N126</f>
        <v>0.19712740426931435</v>
      </c>
      <c r="S126" s="111"/>
      <c r="T126" s="111"/>
      <c r="U126" s="111" t="s">
        <v>30</v>
      </c>
      <c r="V126" s="122" t="s">
        <v>31</v>
      </c>
      <c r="W126" s="122" t="s">
        <v>37</v>
      </c>
      <c r="X126" s="123"/>
      <c r="Y126" s="123"/>
      <c r="Z126" s="123"/>
      <c r="AA126" s="123"/>
      <c r="AB126" s="123"/>
      <c r="AC126" s="123"/>
      <c r="AD126" s="123"/>
      <c r="AE126" s="123"/>
      <c r="AF126" s="123"/>
      <c r="AG126" s="123"/>
      <c r="AH126" s="123"/>
      <c r="AI126" s="123"/>
      <c r="AJ126" s="123"/>
    </row>
    <row r="127" spans="1:36" s="124" customFormat="1" ht="15" customHeight="1">
      <c r="A127" s="111">
        <v>4</v>
      </c>
      <c r="B127" s="112"/>
      <c r="C127" s="111" t="s">
        <v>147</v>
      </c>
      <c r="D127" s="111" t="s">
        <v>148</v>
      </c>
      <c r="E127" s="111" t="s">
        <v>102</v>
      </c>
      <c r="F127" s="111" t="s">
        <v>47</v>
      </c>
      <c r="G127" s="111" t="s">
        <v>35</v>
      </c>
      <c r="H127" s="111" t="s">
        <v>36</v>
      </c>
      <c r="I127" s="111"/>
      <c r="J127" s="120">
        <v>52000000</v>
      </c>
      <c r="K127" s="67">
        <v>34826.31</v>
      </c>
      <c r="L127" s="116" t="s">
        <v>29</v>
      </c>
      <c r="M127" s="117">
        <f t="shared" si="13"/>
        <v>26000000</v>
      </c>
      <c r="N127" s="117">
        <v>37589262</v>
      </c>
      <c r="O127" s="118">
        <f t="shared" si="14"/>
        <v>0.69168689717824205</v>
      </c>
      <c r="P127" s="119">
        <v>24000000</v>
      </c>
      <c r="Q127" s="120">
        <f>P127/L127</f>
        <v>12000000</v>
      </c>
      <c r="R127" s="118">
        <f>Q127/N127</f>
        <v>0.31924010638995787</v>
      </c>
      <c r="S127" s="111"/>
      <c r="T127" s="111"/>
      <c r="U127" s="111" t="s">
        <v>30</v>
      </c>
      <c r="V127" s="122" t="s">
        <v>31</v>
      </c>
      <c r="W127" s="122" t="s">
        <v>37</v>
      </c>
      <c r="X127" s="122"/>
      <c r="Y127" s="122"/>
      <c r="Z127" s="122"/>
      <c r="AA127" s="122"/>
      <c r="AB127" s="123"/>
      <c r="AC127" s="123"/>
      <c r="AD127" s="123"/>
      <c r="AE127" s="123"/>
      <c r="AF127" s="123"/>
      <c r="AG127" s="123"/>
      <c r="AH127" s="123"/>
      <c r="AI127" s="123"/>
      <c r="AJ127" s="123"/>
    </row>
    <row r="128" spans="1:36" s="129" customFormat="1" ht="15" customHeight="1">
      <c r="A128" s="111">
        <v>4</v>
      </c>
      <c r="B128" s="141" t="s">
        <v>149</v>
      </c>
      <c r="C128" s="111" t="s">
        <v>147</v>
      </c>
      <c r="D128" s="111" t="s">
        <v>148</v>
      </c>
      <c r="E128" s="111" t="s">
        <v>102</v>
      </c>
      <c r="F128" s="111" t="s">
        <v>115</v>
      </c>
      <c r="G128" s="111" t="s">
        <v>116</v>
      </c>
      <c r="H128" s="111" t="s">
        <v>116</v>
      </c>
      <c r="I128" s="113"/>
      <c r="J128" s="120">
        <v>350000000</v>
      </c>
      <c r="K128" s="67"/>
      <c r="L128" s="116" t="s">
        <v>29</v>
      </c>
      <c r="M128" s="117">
        <f t="shared" si="13"/>
        <v>175000000</v>
      </c>
      <c r="N128" s="117"/>
      <c r="O128" s="118"/>
      <c r="P128" s="119"/>
      <c r="Q128" s="120"/>
      <c r="R128" s="118"/>
      <c r="S128" s="111"/>
      <c r="T128" s="111"/>
      <c r="U128" s="111" t="s">
        <v>30</v>
      </c>
      <c r="V128" s="121" t="s">
        <v>37</v>
      </c>
      <c r="W128" s="122" t="s">
        <v>37</v>
      </c>
      <c r="X128" s="122"/>
      <c r="Y128" s="122"/>
      <c r="Z128" s="122"/>
      <c r="AA128" s="122"/>
      <c r="AB128" s="123"/>
      <c r="AC128" s="123"/>
      <c r="AD128" s="123"/>
      <c r="AE128" s="123"/>
      <c r="AF128" s="123"/>
      <c r="AG128" s="123"/>
      <c r="AH128" s="123"/>
      <c r="AI128" s="123"/>
      <c r="AJ128" s="123"/>
    </row>
    <row r="129" spans="1:36" s="129" customFormat="1" ht="15" customHeight="1">
      <c r="A129" s="111">
        <v>4</v>
      </c>
      <c r="B129" s="141" t="s">
        <v>149</v>
      </c>
      <c r="C129" s="111" t="s">
        <v>147</v>
      </c>
      <c r="D129" s="111" t="s">
        <v>24</v>
      </c>
      <c r="E129" s="111" t="s">
        <v>102</v>
      </c>
      <c r="F129" s="111" t="s">
        <v>115</v>
      </c>
      <c r="G129" s="111" t="s">
        <v>116</v>
      </c>
      <c r="H129" s="111" t="s">
        <v>116</v>
      </c>
      <c r="I129" s="113"/>
      <c r="J129" s="120">
        <v>750000000</v>
      </c>
      <c r="K129" s="67"/>
      <c r="L129" s="116" t="s">
        <v>29</v>
      </c>
      <c r="M129" s="117">
        <f t="shared" si="13"/>
        <v>375000000</v>
      </c>
      <c r="N129" s="117"/>
      <c r="O129" s="118"/>
      <c r="P129" s="119"/>
      <c r="Q129" s="120"/>
      <c r="R129" s="118"/>
      <c r="S129" s="111"/>
      <c r="T129" s="111"/>
      <c r="U129" s="111" t="s">
        <v>30</v>
      </c>
      <c r="V129" s="121" t="s">
        <v>37</v>
      </c>
      <c r="W129" s="122" t="s">
        <v>37</v>
      </c>
      <c r="X129" s="122"/>
      <c r="Y129" s="122"/>
      <c r="Z129" s="122"/>
      <c r="AA129" s="122"/>
      <c r="AB129" s="123"/>
      <c r="AC129" s="123"/>
      <c r="AD129" s="123"/>
      <c r="AE129" s="123"/>
      <c r="AF129" s="123"/>
      <c r="AG129" s="123"/>
      <c r="AH129" s="123"/>
      <c r="AI129" s="123"/>
      <c r="AJ129" s="123"/>
    </row>
    <row r="130" spans="1:36" s="129" customFormat="1" ht="15" customHeight="1">
      <c r="A130" s="111">
        <v>4</v>
      </c>
      <c r="B130" s="112"/>
      <c r="C130" s="111" t="s">
        <v>147</v>
      </c>
      <c r="D130" s="111" t="s">
        <v>148</v>
      </c>
      <c r="E130" s="111" t="s">
        <v>150</v>
      </c>
      <c r="F130" s="111" t="s">
        <v>61</v>
      </c>
      <c r="G130" s="111" t="s">
        <v>68</v>
      </c>
      <c r="H130" s="111" t="s">
        <v>49</v>
      </c>
      <c r="I130" s="113"/>
      <c r="J130" s="120"/>
      <c r="K130" s="127">
        <v>71265.75</v>
      </c>
      <c r="L130" s="116" t="s">
        <v>29</v>
      </c>
      <c r="M130" s="117"/>
      <c r="N130" s="117">
        <v>447512041</v>
      </c>
      <c r="O130" s="118"/>
      <c r="P130" s="140">
        <v>200000000</v>
      </c>
      <c r="Q130" s="120">
        <f>P130/L130</f>
        <v>100000000</v>
      </c>
      <c r="R130" s="118">
        <f>Q130/N130</f>
        <v>0.22345767451651652</v>
      </c>
      <c r="S130" s="111"/>
      <c r="T130" s="111"/>
      <c r="U130" s="111" t="s">
        <v>76</v>
      </c>
      <c r="V130" s="121" t="s">
        <v>37</v>
      </c>
      <c r="W130" s="121"/>
      <c r="X130" s="123"/>
      <c r="Y130" s="123"/>
      <c r="Z130" s="123"/>
      <c r="AA130" s="123"/>
      <c r="AB130" s="123"/>
      <c r="AC130" s="123"/>
      <c r="AD130" s="123"/>
      <c r="AE130" s="123"/>
      <c r="AF130" s="123"/>
      <c r="AG130" s="123"/>
      <c r="AH130" s="123"/>
      <c r="AI130" s="123"/>
      <c r="AJ130" s="123"/>
    </row>
    <row r="131" spans="1:36" s="124" customFormat="1" ht="15" customHeight="1">
      <c r="A131" s="111">
        <v>4</v>
      </c>
      <c r="B131" s="112"/>
      <c r="C131" s="111" t="s">
        <v>147</v>
      </c>
      <c r="D131" s="111" t="s">
        <v>24</v>
      </c>
      <c r="E131" s="111" t="s">
        <v>102</v>
      </c>
      <c r="F131" s="111" t="s">
        <v>64</v>
      </c>
      <c r="G131" s="112" t="s">
        <v>39</v>
      </c>
      <c r="H131" s="111" t="s">
        <v>28</v>
      </c>
      <c r="I131" s="113"/>
      <c r="J131" s="120"/>
      <c r="K131" s="67">
        <v>17176.509999999998</v>
      </c>
      <c r="L131" s="116" t="s">
        <v>29</v>
      </c>
      <c r="M131" s="117"/>
      <c r="N131" s="117">
        <v>1366417754</v>
      </c>
      <c r="O131" s="118"/>
      <c r="P131" s="140">
        <v>500000000</v>
      </c>
      <c r="Q131" s="120">
        <f>P131/L131</f>
        <v>250000000</v>
      </c>
      <c r="R131" s="118">
        <f>Q131/N131</f>
        <v>0.18296015202390292</v>
      </c>
      <c r="S131" s="111"/>
      <c r="T131" s="111"/>
      <c r="U131" s="111" t="s">
        <v>151</v>
      </c>
      <c r="V131" s="138" t="s">
        <v>37</v>
      </c>
      <c r="W131" s="122"/>
      <c r="X131" s="122"/>
      <c r="Y131" s="122"/>
      <c r="Z131" s="122"/>
      <c r="AA131" s="122"/>
      <c r="AB131" s="123"/>
      <c r="AC131" s="123"/>
      <c r="AD131" s="123"/>
      <c r="AE131" s="123"/>
      <c r="AF131" s="123"/>
      <c r="AG131" s="123"/>
      <c r="AH131" s="123"/>
      <c r="AI131" s="123"/>
      <c r="AJ131" s="123"/>
    </row>
    <row r="132" spans="1:36" s="124" customFormat="1" ht="15" customHeight="1">
      <c r="A132" s="111">
        <v>4</v>
      </c>
      <c r="B132" s="112"/>
      <c r="C132" s="111" t="s">
        <v>147</v>
      </c>
      <c r="D132" s="111" t="s">
        <v>148</v>
      </c>
      <c r="E132" s="111" t="s">
        <v>150</v>
      </c>
      <c r="F132" s="111" t="s">
        <v>122</v>
      </c>
      <c r="G132" s="111" t="s">
        <v>44</v>
      </c>
      <c r="H132" s="111" t="s">
        <v>28</v>
      </c>
      <c r="I132" s="113"/>
      <c r="J132" s="120">
        <v>50000000</v>
      </c>
      <c r="K132" s="67">
        <v>6318.3</v>
      </c>
      <c r="L132" s="116" t="s">
        <v>29</v>
      </c>
      <c r="M132" s="117">
        <f>J132/L132</f>
        <v>25000000</v>
      </c>
      <c r="N132" s="117">
        <v>270625568</v>
      </c>
      <c r="O132" s="118">
        <f>M132/N132</f>
        <v>9.2378558998534838E-2</v>
      </c>
      <c r="P132" s="140"/>
      <c r="Q132" s="120"/>
      <c r="R132" s="118"/>
      <c r="S132" s="111"/>
      <c r="T132" s="111"/>
      <c r="U132" s="111" t="s">
        <v>30</v>
      </c>
      <c r="V132" s="121" t="s">
        <v>31</v>
      </c>
      <c r="W132" s="122" t="s">
        <v>31</v>
      </c>
      <c r="X132" s="122"/>
      <c r="Y132" s="122"/>
      <c r="Z132" s="122"/>
      <c r="AA132" s="122"/>
      <c r="AB132" s="123"/>
      <c r="AC132" s="123"/>
      <c r="AD132" s="123"/>
      <c r="AE132" s="123"/>
      <c r="AF132" s="123"/>
      <c r="AG132" s="123"/>
      <c r="AH132" s="123"/>
      <c r="AI132" s="123"/>
      <c r="AJ132" s="123"/>
    </row>
    <row r="133" spans="1:36" s="124" customFormat="1" ht="15" customHeight="1">
      <c r="A133" s="111">
        <v>4</v>
      </c>
      <c r="B133" s="112"/>
      <c r="C133" s="111" t="s">
        <v>147</v>
      </c>
      <c r="D133" s="111" t="s">
        <v>148</v>
      </c>
      <c r="E133" s="111" t="s">
        <v>150</v>
      </c>
      <c r="F133" s="111" t="s">
        <v>81</v>
      </c>
      <c r="G133" s="111" t="s">
        <v>44</v>
      </c>
      <c r="H133" s="111" t="s">
        <v>42</v>
      </c>
      <c r="I133" s="113"/>
      <c r="J133" s="120"/>
      <c r="K133" s="67">
        <v>18393.18</v>
      </c>
      <c r="L133" s="116" t="s">
        <v>29</v>
      </c>
      <c r="M133" s="117"/>
      <c r="N133" s="132">
        <v>127575529</v>
      </c>
      <c r="O133" s="118"/>
      <c r="P133" s="140">
        <v>10000000</v>
      </c>
      <c r="Q133" s="120">
        <f>P133/L133</f>
        <v>5000000</v>
      </c>
      <c r="R133" s="118">
        <f>Q133/N133</f>
        <v>3.9192469270497791E-2</v>
      </c>
      <c r="S133" s="111"/>
      <c r="T133" s="111"/>
      <c r="U133" s="111" t="s">
        <v>76</v>
      </c>
      <c r="V133" s="121" t="s">
        <v>37</v>
      </c>
      <c r="W133" s="143"/>
      <c r="X133" s="122"/>
      <c r="Y133" s="122"/>
      <c r="Z133" s="122"/>
      <c r="AA133" s="122"/>
      <c r="AB133" s="123"/>
      <c r="AC133" s="123"/>
      <c r="AD133" s="123"/>
      <c r="AE133" s="123"/>
      <c r="AF133" s="123"/>
      <c r="AG133" s="123"/>
      <c r="AH133" s="123"/>
      <c r="AI133" s="123"/>
      <c r="AJ133" s="123"/>
    </row>
    <row r="134" spans="1:36" s="124" customFormat="1" ht="15" customHeight="1">
      <c r="A134" s="111">
        <v>4</v>
      </c>
      <c r="B134" s="125"/>
      <c r="C134" s="111" t="s">
        <v>147</v>
      </c>
      <c r="D134" s="111" t="s">
        <v>148</v>
      </c>
      <c r="E134" s="111" t="s">
        <v>150</v>
      </c>
      <c r="F134" s="111" t="s">
        <v>85</v>
      </c>
      <c r="G134" s="111" t="s">
        <v>35</v>
      </c>
      <c r="H134" s="111" t="s">
        <v>49</v>
      </c>
      <c r="I134" s="113"/>
      <c r="J134" s="120">
        <v>10700000</v>
      </c>
      <c r="K134" s="67">
        <v>548.29</v>
      </c>
      <c r="L134" s="116" t="s">
        <v>29</v>
      </c>
      <c r="M134" s="117">
        <f>J134/L134</f>
        <v>5350000</v>
      </c>
      <c r="N134" s="117">
        <v>4917000</v>
      </c>
      <c r="O134" s="118">
        <f>M134/N134</f>
        <v>1.0880618263168598</v>
      </c>
      <c r="P134" s="140"/>
      <c r="Q134" s="120"/>
      <c r="R134" s="118"/>
      <c r="S134" s="111"/>
      <c r="T134" s="111"/>
      <c r="U134" s="111" t="s">
        <v>30</v>
      </c>
      <c r="V134" s="121" t="s">
        <v>31</v>
      </c>
      <c r="W134" s="143"/>
      <c r="X134" s="122"/>
      <c r="Y134" s="122"/>
      <c r="Z134" s="122"/>
      <c r="AA134" s="122"/>
      <c r="AB134" s="123"/>
      <c r="AC134" s="123"/>
      <c r="AD134" s="123"/>
      <c r="AE134" s="123"/>
      <c r="AF134" s="123"/>
      <c r="AG134" s="123"/>
      <c r="AH134" s="123"/>
      <c r="AI134" s="123"/>
      <c r="AJ134" s="123"/>
    </row>
    <row r="135" spans="1:36" s="124" customFormat="1" ht="15" customHeight="1">
      <c r="A135" s="111">
        <v>4</v>
      </c>
      <c r="B135" s="112"/>
      <c r="C135" s="111" t="s">
        <v>147</v>
      </c>
      <c r="D135" s="111" t="s">
        <v>148</v>
      </c>
      <c r="E135" s="111" t="s">
        <v>102</v>
      </c>
      <c r="F135" s="111" t="s">
        <v>88</v>
      </c>
      <c r="G135" s="111" t="s">
        <v>27</v>
      </c>
      <c r="H135" s="111" t="s">
        <v>28</v>
      </c>
      <c r="I135" s="113"/>
      <c r="J135" s="120"/>
      <c r="K135" s="67">
        <v>56582.79</v>
      </c>
      <c r="L135" s="116" t="s">
        <v>29</v>
      </c>
      <c r="M135" s="117"/>
      <c r="N135" s="117">
        <v>32510453</v>
      </c>
      <c r="O135" s="118"/>
      <c r="P135" s="119">
        <v>12000000</v>
      </c>
      <c r="Q135" s="120">
        <f>P135/L135</f>
        <v>6000000</v>
      </c>
      <c r="R135" s="118">
        <f>Q135/N135</f>
        <v>0.18455602571886648</v>
      </c>
      <c r="S135" s="111"/>
      <c r="T135" s="111"/>
      <c r="U135" s="111" t="s">
        <v>76</v>
      </c>
      <c r="V135" s="121" t="s">
        <v>37</v>
      </c>
      <c r="W135" s="121"/>
      <c r="X135" s="122"/>
      <c r="Y135" s="122"/>
      <c r="Z135" s="122"/>
      <c r="AA135" s="122"/>
      <c r="AB135" s="123"/>
      <c r="AC135" s="123"/>
      <c r="AD135" s="123"/>
      <c r="AE135" s="123"/>
      <c r="AF135" s="123"/>
      <c r="AG135" s="123"/>
      <c r="AH135" s="123"/>
      <c r="AI135" s="123"/>
      <c r="AJ135" s="123"/>
    </row>
    <row r="136" spans="1:36" s="124" customFormat="1" ht="15" customHeight="1">
      <c r="A136" s="111">
        <v>4</v>
      </c>
      <c r="B136" s="141"/>
      <c r="C136" s="111" t="s">
        <v>147</v>
      </c>
      <c r="D136" s="111" t="s">
        <v>24</v>
      </c>
      <c r="E136" s="111" t="s">
        <v>102</v>
      </c>
      <c r="F136" s="111" t="s">
        <v>89</v>
      </c>
      <c r="G136" s="111" t="s">
        <v>39</v>
      </c>
      <c r="H136" s="111" t="s">
        <v>42</v>
      </c>
      <c r="I136" s="113"/>
      <c r="J136" s="120">
        <v>30000000</v>
      </c>
      <c r="K136" s="67">
        <v>10205.77</v>
      </c>
      <c r="L136" s="116" t="s">
        <v>29</v>
      </c>
      <c r="M136" s="117">
        <f t="shared" ref="M136:M141" si="15">J136/L136</f>
        <v>15000000</v>
      </c>
      <c r="N136" s="117">
        <v>108116615</v>
      </c>
      <c r="O136" s="118">
        <f>M136/N136</f>
        <v>0.13873908279499872</v>
      </c>
      <c r="P136" s="144">
        <v>600000</v>
      </c>
      <c r="Q136" s="120">
        <f>P136/L136</f>
        <v>300000</v>
      </c>
      <c r="R136" s="118">
        <f>Q136/N136</f>
        <v>2.7747816558999741E-3</v>
      </c>
      <c r="S136" s="111"/>
      <c r="T136" s="111"/>
      <c r="U136" s="111" t="s">
        <v>30</v>
      </c>
      <c r="V136" s="121" t="s">
        <v>37</v>
      </c>
      <c r="W136" s="122" t="s">
        <v>31</v>
      </c>
      <c r="X136" s="122"/>
      <c r="Y136" s="122"/>
      <c r="Z136" s="122"/>
      <c r="AA136" s="122"/>
      <c r="AB136" s="123"/>
      <c r="AC136" s="123"/>
      <c r="AD136" s="123"/>
      <c r="AE136" s="123"/>
      <c r="AF136" s="123"/>
      <c r="AG136" s="123"/>
      <c r="AH136" s="123"/>
      <c r="AI136" s="123"/>
      <c r="AJ136" s="123"/>
    </row>
    <row r="137" spans="1:36" s="124" customFormat="1" ht="15" customHeight="1">
      <c r="A137" s="111">
        <v>4</v>
      </c>
      <c r="B137" s="141"/>
      <c r="C137" s="111" t="s">
        <v>147</v>
      </c>
      <c r="D137" s="111" t="s">
        <v>148</v>
      </c>
      <c r="E137" s="111" t="s">
        <v>102</v>
      </c>
      <c r="F137" s="111" t="s">
        <v>152</v>
      </c>
      <c r="G137" s="111" t="s">
        <v>35</v>
      </c>
      <c r="H137" s="111" t="s">
        <v>49</v>
      </c>
      <c r="I137" s="113"/>
      <c r="J137" s="120">
        <v>40000000</v>
      </c>
      <c r="K137" s="67">
        <v>2528.48</v>
      </c>
      <c r="L137" s="116" t="s">
        <v>29</v>
      </c>
      <c r="M137" s="117">
        <f t="shared" si="15"/>
        <v>20000000</v>
      </c>
      <c r="N137" s="117">
        <v>51709098</v>
      </c>
      <c r="O137" s="118">
        <f>M137/N137</f>
        <v>0.38677913120820634</v>
      </c>
      <c r="P137" s="119"/>
      <c r="Q137" s="120"/>
      <c r="R137" s="118"/>
      <c r="S137" s="111"/>
      <c r="T137" s="111"/>
      <c r="U137" s="111" t="s">
        <v>30</v>
      </c>
      <c r="V137" s="121" t="s">
        <v>37</v>
      </c>
      <c r="W137" s="122" t="s">
        <v>31</v>
      </c>
      <c r="X137" s="122"/>
      <c r="Y137" s="122"/>
      <c r="Z137" s="122"/>
      <c r="AA137" s="122"/>
      <c r="AB137" s="123"/>
      <c r="AC137" s="123"/>
      <c r="AD137" s="123"/>
      <c r="AE137" s="123"/>
      <c r="AF137" s="123"/>
      <c r="AG137" s="123"/>
      <c r="AH137" s="123"/>
      <c r="AI137" s="123"/>
      <c r="AJ137" s="123"/>
    </row>
    <row r="138" spans="1:36" s="124" customFormat="1" ht="15" customHeight="1">
      <c r="A138" s="111">
        <v>4</v>
      </c>
      <c r="B138" s="141"/>
      <c r="C138" s="111" t="s">
        <v>147</v>
      </c>
      <c r="D138" s="111" t="s">
        <v>148</v>
      </c>
      <c r="E138" s="111" t="s">
        <v>102</v>
      </c>
      <c r="F138" s="111" t="s">
        <v>136</v>
      </c>
      <c r="G138" s="111" t="s">
        <v>68</v>
      </c>
      <c r="H138" s="111" t="s">
        <v>49</v>
      </c>
      <c r="I138" s="113"/>
      <c r="J138" s="120"/>
      <c r="K138" s="67">
        <v>78248.399999999994</v>
      </c>
      <c r="L138" s="116" t="s">
        <v>29</v>
      </c>
      <c r="M138" s="117">
        <f t="shared" si="15"/>
        <v>0</v>
      </c>
      <c r="N138" s="117">
        <v>8574832</v>
      </c>
      <c r="O138" s="118"/>
      <c r="P138" s="119">
        <v>6000000</v>
      </c>
      <c r="Q138" s="120">
        <f>P138/L138</f>
        <v>3000000</v>
      </c>
      <c r="R138" s="118">
        <f>Q138/N138</f>
        <v>0.34986108182644277</v>
      </c>
      <c r="S138" s="111"/>
      <c r="T138" s="111"/>
      <c r="U138" s="111" t="s">
        <v>128</v>
      </c>
      <c r="V138" s="121" t="s">
        <v>37</v>
      </c>
      <c r="W138" s="122"/>
      <c r="X138" s="122"/>
      <c r="Y138" s="122"/>
      <c r="Z138" s="122"/>
      <c r="AA138" s="122"/>
      <c r="AB138" s="123"/>
      <c r="AC138" s="123"/>
      <c r="AD138" s="123"/>
      <c r="AE138" s="123"/>
      <c r="AF138" s="123"/>
      <c r="AG138" s="123"/>
      <c r="AH138" s="123"/>
      <c r="AI138" s="123"/>
      <c r="AJ138" s="123"/>
    </row>
    <row r="139" spans="1:36" s="124" customFormat="1" ht="15" customHeight="1">
      <c r="A139" s="111">
        <v>4</v>
      </c>
      <c r="B139" s="112"/>
      <c r="C139" s="111" t="s">
        <v>147</v>
      </c>
      <c r="D139" s="111" t="s">
        <v>148</v>
      </c>
      <c r="E139" s="111" t="s">
        <v>102</v>
      </c>
      <c r="F139" s="111" t="s">
        <v>25</v>
      </c>
      <c r="G139" s="111" t="s">
        <v>35</v>
      </c>
      <c r="H139" s="111" t="s">
        <v>36</v>
      </c>
      <c r="I139" s="111"/>
      <c r="J139" s="120">
        <v>60000000</v>
      </c>
      <c r="K139" s="67">
        <v>65664.92</v>
      </c>
      <c r="L139" s="116" t="s">
        <v>29</v>
      </c>
      <c r="M139" s="117">
        <f t="shared" si="15"/>
        <v>30000000</v>
      </c>
      <c r="N139" s="117">
        <v>66834405</v>
      </c>
      <c r="O139" s="118">
        <f>M139/N139</f>
        <v>0.44887060788526506</v>
      </c>
      <c r="P139" s="119"/>
      <c r="Q139" s="120"/>
      <c r="R139" s="118"/>
      <c r="S139" s="111"/>
      <c r="T139" s="111"/>
      <c r="U139" s="111" t="s">
        <v>30</v>
      </c>
      <c r="V139" s="121" t="s">
        <v>31</v>
      </c>
      <c r="W139" s="143"/>
      <c r="X139" s="122"/>
      <c r="Y139" s="122"/>
      <c r="Z139" s="122"/>
      <c r="AA139" s="122"/>
      <c r="AB139" s="123"/>
      <c r="AC139" s="123"/>
      <c r="AD139" s="123"/>
      <c r="AE139" s="123"/>
      <c r="AF139" s="123"/>
      <c r="AG139" s="123"/>
      <c r="AH139" s="123"/>
      <c r="AI139" s="123"/>
      <c r="AJ139" s="123"/>
    </row>
    <row r="140" spans="1:36" s="124" customFormat="1" ht="15" customHeight="1">
      <c r="A140" s="111">
        <v>4</v>
      </c>
      <c r="B140" s="141"/>
      <c r="C140" s="111" t="s">
        <v>147</v>
      </c>
      <c r="D140" s="111" t="s">
        <v>24</v>
      </c>
      <c r="E140" s="111" t="s">
        <v>102</v>
      </c>
      <c r="F140" s="111" t="s">
        <v>100</v>
      </c>
      <c r="G140" s="111" t="s">
        <v>41</v>
      </c>
      <c r="H140" s="111" t="s">
        <v>42</v>
      </c>
      <c r="I140" s="113"/>
      <c r="J140" s="120">
        <v>15000000</v>
      </c>
      <c r="K140" s="67">
        <v>49963.41</v>
      </c>
      <c r="L140" s="116" t="s">
        <v>29</v>
      </c>
      <c r="M140" s="117">
        <f t="shared" si="15"/>
        <v>7500000</v>
      </c>
      <c r="N140" s="117">
        <v>44385155</v>
      </c>
      <c r="O140" s="118">
        <f>M140/N140</f>
        <v>0.16897541531622454</v>
      </c>
      <c r="P140" s="119"/>
      <c r="Q140" s="120"/>
      <c r="R140" s="118"/>
      <c r="S140" s="111"/>
      <c r="T140" s="111"/>
      <c r="U140" s="111" t="s">
        <v>30</v>
      </c>
      <c r="V140" s="121" t="s">
        <v>37</v>
      </c>
      <c r="W140" s="122" t="s">
        <v>31</v>
      </c>
      <c r="X140" s="122"/>
      <c r="Y140" s="122"/>
      <c r="Z140" s="122"/>
      <c r="AA140" s="122"/>
      <c r="AB140" s="123"/>
      <c r="AC140" s="123"/>
      <c r="AD140" s="123"/>
      <c r="AE140" s="123"/>
      <c r="AF140" s="123"/>
      <c r="AG140" s="123"/>
      <c r="AH140" s="123"/>
      <c r="AI140" s="123"/>
      <c r="AJ140" s="123"/>
    </row>
    <row r="141" spans="1:36" s="124" customFormat="1" ht="15" customHeight="1">
      <c r="A141" s="111">
        <v>4</v>
      </c>
      <c r="B141" s="141"/>
      <c r="C141" s="111" t="s">
        <v>147</v>
      </c>
      <c r="D141" s="111" t="s">
        <v>148</v>
      </c>
      <c r="E141" s="111" t="s">
        <v>102</v>
      </c>
      <c r="F141" s="111" t="s">
        <v>102</v>
      </c>
      <c r="G141" s="111" t="s">
        <v>35</v>
      </c>
      <c r="H141" s="111" t="s">
        <v>36</v>
      </c>
      <c r="I141" s="113">
        <v>1600000000</v>
      </c>
      <c r="J141" s="120">
        <v>110000000</v>
      </c>
      <c r="K141" s="67">
        <v>99137.53</v>
      </c>
      <c r="L141" s="116" t="s">
        <v>29</v>
      </c>
      <c r="M141" s="117">
        <f t="shared" si="15"/>
        <v>55000000</v>
      </c>
      <c r="N141" s="117">
        <v>328239523</v>
      </c>
      <c r="O141" s="118">
        <f>M141/N141</f>
        <v>0.16756056521566418</v>
      </c>
      <c r="P141" s="119"/>
      <c r="Q141" s="120"/>
      <c r="R141" s="118"/>
      <c r="S141" s="111"/>
      <c r="T141" s="111"/>
      <c r="U141" s="111" t="s">
        <v>153</v>
      </c>
      <c r="V141" s="121" t="s">
        <v>31</v>
      </c>
      <c r="W141" s="122" t="s">
        <v>31</v>
      </c>
      <c r="X141" s="122"/>
      <c r="Y141" s="122"/>
      <c r="Z141" s="122"/>
      <c r="AA141" s="122"/>
      <c r="AB141" s="123"/>
      <c r="AC141" s="123"/>
      <c r="AD141" s="123"/>
      <c r="AE141" s="123"/>
      <c r="AF141" s="123"/>
      <c r="AG141" s="123"/>
      <c r="AH141" s="123"/>
      <c r="AI141" s="123"/>
      <c r="AJ141" s="123"/>
    </row>
    <row r="142" spans="1:36" s="9" customFormat="1" ht="15" customHeight="1">
      <c r="A142" s="35">
        <v>5</v>
      </c>
      <c r="B142" s="36"/>
      <c r="C142" s="35" t="s">
        <v>155</v>
      </c>
      <c r="D142" s="35"/>
      <c r="E142" s="35" t="s">
        <v>156</v>
      </c>
      <c r="F142" s="35" t="s">
        <v>106</v>
      </c>
      <c r="G142" s="36" t="s">
        <v>107</v>
      </c>
      <c r="H142" s="35" t="s">
        <v>42</v>
      </c>
      <c r="I142" s="35"/>
      <c r="J142" s="40"/>
      <c r="K142" s="41">
        <v>3473.81</v>
      </c>
      <c r="L142" s="42" t="s">
        <v>29</v>
      </c>
      <c r="M142" s="43"/>
      <c r="N142" s="43">
        <v>1359998350</v>
      </c>
      <c r="O142" s="45"/>
      <c r="P142" s="46">
        <v>300000000</v>
      </c>
      <c r="Q142" s="40">
        <f>P142/L142</f>
        <v>150000000</v>
      </c>
      <c r="R142" s="45">
        <f>Q142/N142</f>
        <v>0.11029425145993743</v>
      </c>
      <c r="S142" s="35"/>
      <c r="T142" s="35"/>
      <c r="U142" s="49" t="s">
        <v>128</v>
      </c>
      <c r="V142" s="59" t="s">
        <v>37</v>
      </c>
      <c r="W142" s="49"/>
      <c r="X142" s="60"/>
      <c r="Y142" s="60"/>
      <c r="Z142" s="60"/>
      <c r="AA142" s="60"/>
      <c r="AB142" s="49"/>
      <c r="AC142" s="49"/>
      <c r="AD142" s="49"/>
      <c r="AE142" s="49"/>
      <c r="AF142" s="49"/>
      <c r="AG142" s="49"/>
      <c r="AH142" s="49"/>
      <c r="AI142" s="49"/>
      <c r="AJ142" s="49"/>
    </row>
    <row r="143" spans="1:36" s="9" customFormat="1" ht="15" customHeight="1">
      <c r="A143" s="35">
        <v>5</v>
      </c>
      <c r="B143" s="77"/>
      <c r="C143" s="35" t="s">
        <v>155</v>
      </c>
      <c r="D143" s="35"/>
      <c r="E143" s="35" t="s">
        <v>156</v>
      </c>
      <c r="F143" s="35" t="s">
        <v>157</v>
      </c>
      <c r="G143" s="36" t="s">
        <v>41</v>
      </c>
      <c r="H143" s="35" t="s">
        <v>42</v>
      </c>
      <c r="I143" s="35"/>
      <c r="J143" s="40"/>
      <c r="K143" s="41">
        <v>2843.31</v>
      </c>
      <c r="L143" s="42" t="s">
        <v>29</v>
      </c>
      <c r="M143" s="43"/>
      <c r="N143" s="44">
        <v>43053054</v>
      </c>
      <c r="O143" s="45"/>
      <c r="P143" s="46"/>
      <c r="Q143" s="40"/>
      <c r="R143" s="45"/>
      <c r="S143" s="47">
        <v>44206</v>
      </c>
      <c r="T143" s="35"/>
      <c r="U143" s="49" t="s">
        <v>125</v>
      </c>
      <c r="V143" s="48" t="s">
        <v>31</v>
      </c>
      <c r="W143" s="49"/>
      <c r="X143" s="48"/>
      <c r="Y143" s="48"/>
      <c r="Z143" s="48"/>
      <c r="AA143" s="48"/>
      <c r="AB143" s="49"/>
      <c r="AC143" s="49"/>
      <c r="AD143" s="49"/>
      <c r="AE143" s="49"/>
      <c r="AF143" s="49"/>
      <c r="AG143" s="49"/>
      <c r="AH143" s="49"/>
      <c r="AI143" s="49"/>
      <c r="AJ143" s="49"/>
    </row>
    <row r="144" spans="1:36" s="9" customFormat="1" ht="15" customHeight="1">
      <c r="A144" s="35">
        <v>5</v>
      </c>
      <c r="B144" s="36"/>
      <c r="C144" s="35" t="s">
        <v>155</v>
      </c>
      <c r="D144" s="35"/>
      <c r="E144" s="35" t="s">
        <v>156</v>
      </c>
      <c r="F144" s="35" t="s">
        <v>26</v>
      </c>
      <c r="G144" s="35" t="s">
        <v>27</v>
      </c>
      <c r="H144" s="35" t="s">
        <v>28</v>
      </c>
      <c r="I144" s="35"/>
      <c r="J144" s="40">
        <v>30000000</v>
      </c>
      <c r="K144" s="41">
        <v>71147.62</v>
      </c>
      <c r="L144" s="42" t="s">
        <v>29</v>
      </c>
      <c r="M144" s="43">
        <f>J144/L144</f>
        <v>15000000</v>
      </c>
      <c r="N144" s="44">
        <v>44938712</v>
      </c>
      <c r="O144" s="45">
        <f>M144/N144</f>
        <v>0.33378793766941961</v>
      </c>
      <c r="P144" s="46"/>
      <c r="Q144" s="40"/>
      <c r="R144" s="45"/>
      <c r="S144" s="47">
        <v>44188</v>
      </c>
      <c r="T144" s="35"/>
      <c r="U144" s="35" t="s">
        <v>30</v>
      </c>
      <c r="V144" s="59" t="s">
        <v>37</v>
      </c>
      <c r="W144" s="59" t="s">
        <v>31</v>
      </c>
      <c r="X144" s="60"/>
      <c r="Y144" s="60"/>
      <c r="Z144" s="60"/>
      <c r="AA144" s="60"/>
      <c r="AB144" s="49"/>
      <c r="AC144" s="49"/>
      <c r="AD144" s="49"/>
      <c r="AE144" s="49"/>
      <c r="AF144" s="49"/>
      <c r="AG144" s="49"/>
      <c r="AH144" s="49"/>
      <c r="AI144" s="49"/>
      <c r="AJ144" s="49"/>
    </row>
    <row r="145" spans="1:36" s="9" customFormat="1" ht="15" customHeight="1">
      <c r="A145" s="35">
        <v>5</v>
      </c>
      <c r="B145" s="36"/>
      <c r="C145" s="35" t="s">
        <v>155</v>
      </c>
      <c r="D145" s="35"/>
      <c r="E145" s="35" t="s">
        <v>156</v>
      </c>
      <c r="F145" s="35" t="s">
        <v>158</v>
      </c>
      <c r="G145" s="36" t="s">
        <v>27</v>
      </c>
      <c r="H145" s="35" t="s">
        <v>42</v>
      </c>
      <c r="I145" s="35"/>
      <c r="J145" s="40">
        <v>1000000</v>
      </c>
      <c r="K145" s="41">
        <v>74226.34</v>
      </c>
      <c r="L145" s="42" t="s">
        <v>29</v>
      </c>
      <c r="M145" s="43">
        <f>J145/L145</f>
        <v>500000</v>
      </c>
      <c r="N145" s="43">
        <v>96462106</v>
      </c>
      <c r="O145" s="45">
        <f>M145/N145</f>
        <v>5.1833825813423565E-3</v>
      </c>
      <c r="P145" s="46"/>
      <c r="Q145" s="40"/>
      <c r="R145" s="45"/>
      <c r="S145" s="47"/>
      <c r="T145" s="35"/>
      <c r="U145" s="49" t="s">
        <v>46</v>
      </c>
      <c r="V145" s="59" t="s">
        <v>37</v>
      </c>
      <c r="W145" s="49"/>
      <c r="X145" s="60"/>
      <c r="Y145" s="60"/>
      <c r="Z145" s="60"/>
      <c r="AA145" s="60"/>
      <c r="AB145" s="49"/>
      <c r="AC145" s="49"/>
      <c r="AD145" s="49"/>
      <c r="AE145" s="49"/>
      <c r="AF145" s="49"/>
      <c r="AG145" s="49"/>
      <c r="AH145" s="49"/>
      <c r="AI145" s="49"/>
      <c r="AJ145" s="49"/>
    </row>
    <row r="146" spans="1:36" s="9" customFormat="1" ht="15" customHeight="1">
      <c r="A146" s="58">
        <v>5</v>
      </c>
      <c r="B146" s="36" t="s">
        <v>154</v>
      </c>
      <c r="C146" s="35" t="s">
        <v>155</v>
      </c>
      <c r="D146" s="35"/>
      <c r="E146" s="35" t="s">
        <v>156</v>
      </c>
      <c r="F146" s="49" t="s">
        <v>159</v>
      </c>
      <c r="G146" s="65" t="s">
        <v>27</v>
      </c>
      <c r="H146" s="49" t="s">
        <v>42</v>
      </c>
      <c r="I146" s="49"/>
      <c r="J146" s="40"/>
      <c r="K146" s="41">
        <v>32365.45</v>
      </c>
      <c r="L146" s="42" t="s">
        <v>29</v>
      </c>
      <c r="M146" s="43"/>
      <c r="N146" s="31">
        <v>10023318</v>
      </c>
      <c r="O146" s="45"/>
      <c r="P146" s="46">
        <v>300000</v>
      </c>
      <c r="Q146" s="40">
        <f>P146/L146</f>
        <v>150000</v>
      </c>
      <c r="R146" s="80">
        <f>Q146/N146</f>
        <v>1.4965104369630895E-2</v>
      </c>
      <c r="S146" s="55"/>
      <c r="T146" s="49"/>
      <c r="U146" s="35" t="s">
        <v>160</v>
      </c>
      <c r="V146" s="48" t="s">
        <v>37</v>
      </c>
      <c r="W146" s="48"/>
      <c r="X146" s="48"/>
      <c r="Y146" s="48"/>
      <c r="Z146" s="48"/>
      <c r="AA146" s="48"/>
      <c r="AB146" s="49"/>
      <c r="AC146" s="49"/>
      <c r="AD146" s="49"/>
      <c r="AE146" s="49"/>
      <c r="AF146" s="49"/>
      <c r="AG146" s="49"/>
      <c r="AH146" s="49"/>
      <c r="AI146" s="49"/>
      <c r="AJ146" s="49"/>
    </row>
    <row r="147" spans="1:36" s="9" customFormat="1" ht="14.25" customHeight="1">
      <c r="A147" s="58">
        <v>5</v>
      </c>
      <c r="B147" s="36" t="s">
        <v>161</v>
      </c>
      <c r="C147" s="35" t="s">
        <v>155</v>
      </c>
      <c r="D147" s="35"/>
      <c r="E147" s="35" t="s">
        <v>156</v>
      </c>
      <c r="F147" s="49" t="s">
        <v>38</v>
      </c>
      <c r="G147" s="65" t="s">
        <v>39</v>
      </c>
      <c r="H147" s="49" t="s">
        <v>42</v>
      </c>
      <c r="I147" s="49"/>
      <c r="J147" s="40"/>
      <c r="K147" s="41">
        <v>4720.38</v>
      </c>
      <c r="L147" s="42" t="s">
        <v>29</v>
      </c>
      <c r="M147" s="43"/>
      <c r="N147" s="31">
        <v>163046161</v>
      </c>
      <c r="O147" s="45"/>
      <c r="P147" s="46">
        <v>4000000</v>
      </c>
      <c r="Q147" s="40">
        <f>P147/L147</f>
        <v>2000000</v>
      </c>
      <c r="R147" s="80">
        <f>Q147/N147</f>
        <v>1.2266464832618782E-2</v>
      </c>
      <c r="S147" s="55">
        <v>44313</v>
      </c>
      <c r="T147" s="49"/>
      <c r="U147" s="35" t="s">
        <v>160</v>
      </c>
      <c r="V147" s="48" t="s">
        <v>37</v>
      </c>
      <c r="W147" s="48"/>
      <c r="X147" s="48"/>
      <c r="Y147" s="48"/>
      <c r="Z147" s="48"/>
      <c r="AA147" s="48"/>
      <c r="AB147" s="49"/>
      <c r="AC147" s="49"/>
      <c r="AD147" s="49"/>
      <c r="AE147" s="49"/>
      <c r="AF147" s="49"/>
      <c r="AG147" s="49"/>
      <c r="AH147" s="49"/>
      <c r="AI147" s="49"/>
      <c r="AJ147" s="49"/>
    </row>
    <row r="148" spans="1:36" s="9" customFormat="1" ht="16">
      <c r="A148" s="35">
        <v>5</v>
      </c>
      <c r="B148" s="36"/>
      <c r="C148" s="35" t="s">
        <v>155</v>
      </c>
      <c r="D148" s="35"/>
      <c r="E148" s="35" t="s">
        <v>156</v>
      </c>
      <c r="F148" s="35" t="s">
        <v>162</v>
      </c>
      <c r="G148" s="35" t="s">
        <v>27</v>
      </c>
      <c r="H148" s="35" t="s">
        <v>42</v>
      </c>
      <c r="I148" s="35"/>
      <c r="J148" s="40">
        <v>100000</v>
      </c>
      <c r="K148" s="41">
        <v>39304.94</v>
      </c>
      <c r="L148" s="42" t="s">
        <v>29</v>
      </c>
      <c r="M148" s="43">
        <f>J148/L148</f>
        <v>50000</v>
      </c>
      <c r="N148" s="44">
        <v>44938712</v>
      </c>
      <c r="O148" s="51">
        <f>M148/N148</f>
        <v>1.1126264588980654E-3</v>
      </c>
      <c r="P148" s="46"/>
      <c r="Q148" s="40"/>
      <c r="R148" s="45"/>
      <c r="S148" s="47">
        <v>44186</v>
      </c>
      <c r="T148" s="35"/>
      <c r="U148" s="35" t="s">
        <v>30</v>
      </c>
      <c r="V148" s="59" t="s">
        <v>31</v>
      </c>
      <c r="W148" s="59" t="s">
        <v>37</v>
      </c>
      <c r="X148" s="60"/>
      <c r="Y148" s="60"/>
      <c r="Z148" s="60"/>
      <c r="AA148" s="60"/>
      <c r="AB148" s="49"/>
      <c r="AC148" s="49"/>
      <c r="AD148" s="49"/>
      <c r="AE148" s="49"/>
      <c r="AF148" s="49"/>
      <c r="AG148" s="49"/>
      <c r="AH148" s="49"/>
      <c r="AI148" s="49"/>
      <c r="AJ148" s="49"/>
    </row>
    <row r="149" spans="1:36" s="9" customFormat="1">
      <c r="A149" s="35">
        <v>5</v>
      </c>
      <c r="B149" s="77"/>
      <c r="C149" s="35" t="s">
        <v>155</v>
      </c>
      <c r="D149" s="35"/>
      <c r="E149" s="35" t="s">
        <v>156</v>
      </c>
      <c r="F149" s="35" t="s">
        <v>163</v>
      </c>
      <c r="G149" s="36" t="s">
        <v>41</v>
      </c>
      <c r="H149" s="35" t="s">
        <v>42</v>
      </c>
      <c r="I149" s="35"/>
      <c r="J149" s="40">
        <v>2600000</v>
      </c>
      <c r="K149" s="41">
        <v>27634.47</v>
      </c>
      <c r="L149" s="42" t="s">
        <v>29</v>
      </c>
      <c r="M149" s="43">
        <f>J149/L149</f>
        <v>1300000</v>
      </c>
      <c r="N149" s="44">
        <v>11513100</v>
      </c>
      <c r="O149" s="45">
        <f>M149/N149</f>
        <v>0.11291485351469197</v>
      </c>
      <c r="P149" s="46"/>
      <c r="Q149" s="40"/>
      <c r="R149" s="45"/>
      <c r="S149" s="47">
        <v>44202</v>
      </c>
      <c r="T149" s="35"/>
      <c r="U149" s="35" t="s">
        <v>30</v>
      </c>
      <c r="V149" s="48" t="s">
        <v>31</v>
      </c>
      <c r="W149" s="49"/>
      <c r="X149" s="48"/>
      <c r="Y149" s="48"/>
      <c r="Z149" s="48"/>
      <c r="AA149" s="48"/>
      <c r="AB149" s="49"/>
      <c r="AC149" s="49"/>
      <c r="AD149" s="49"/>
      <c r="AE149" s="49"/>
      <c r="AF149" s="49"/>
      <c r="AG149" s="49"/>
      <c r="AH149" s="49"/>
      <c r="AI149" s="49"/>
      <c r="AJ149" s="49"/>
    </row>
    <row r="150" spans="1:36" s="9" customFormat="1" ht="16">
      <c r="A150" s="35">
        <v>5</v>
      </c>
      <c r="B150" s="36"/>
      <c r="C150" s="35" t="s">
        <v>155</v>
      </c>
      <c r="D150" s="35"/>
      <c r="E150" s="35" t="s">
        <v>156</v>
      </c>
      <c r="F150" s="35" t="s">
        <v>164</v>
      </c>
      <c r="G150" s="36" t="s">
        <v>27</v>
      </c>
      <c r="H150" s="35" t="s">
        <v>42</v>
      </c>
      <c r="I150" s="35"/>
      <c r="J150" s="40"/>
      <c r="K150" s="41">
        <v>61507.89</v>
      </c>
      <c r="L150" s="42" t="s">
        <v>29</v>
      </c>
      <c r="M150" s="43"/>
      <c r="N150" s="44">
        <v>3301000</v>
      </c>
      <c r="O150" s="45"/>
      <c r="P150" s="46">
        <v>500000</v>
      </c>
      <c r="Q150" s="40">
        <f>P150/L150</f>
        <v>250000</v>
      </c>
      <c r="R150" s="45">
        <f>Q150/N150</f>
        <v>7.5734625870948202E-2</v>
      </c>
      <c r="S150" s="47">
        <v>44232</v>
      </c>
      <c r="T150" s="35"/>
      <c r="U150" s="49" t="s">
        <v>128</v>
      </c>
      <c r="V150" s="59" t="s">
        <v>31</v>
      </c>
      <c r="W150" s="49"/>
      <c r="X150" s="60"/>
      <c r="Y150" s="60"/>
      <c r="Z150" s="60"/>
      <c r="AA150" s="60"/>
      <c r="AB150" s="49"/>
      <c r="AC150" s="49"/>
      <c r="AD150" s="49"/>
      <c r="AE150" s="49"/>
      <c r="AF150" s="49"/>
      <c r="AG150" s="49"/>
      <c r="AH150" s="49"/>
      <c r="AI150" s="49"/>
      <c r="AJ150" s="49"/>
    </row>
    <row r="151" spans="1:36" s="9" customFormat="1" ht="15" customHeight="1">
      <c r="A151" s="35">
        <v>5</v>
      </c>
      <c r="B151" s="36"/>
      <c r="C151" s="35" t="s">
        <v>155</v>
      </c>
      <c r="D151" s="35"/>
      <c r="E151" s="35" t="s">
        <v>156</v>
      </c>
      <c r="F151" s="35" t="s">
        <v>43</v>
      </c>
      <c r="G151" s="35" t="s">
        <v>44</v>
      </c>
      <c r="H151" s="35" t="s">
        <v>28</v>
      </c>
      <c r="I151" s="35"/>
      <c r="J151" s="40">
        <v>10000000</v>
      </c>
      <c r="K151" s="41">
        <v>72259.31</v>
      </c>
      <c r="L151" s="42" t="s">
        <v>29</v>
      </c>
      <c r="M151" s="43">
        <f>J151/L151</f>
        <v>5000000</v>
      </c>
      <c r="N151" s="44">
        <v>211049527</v>
      </c>
      <c r="O151" s="45">
        <f>M151/N151</f>
        <v>2.3691121563139062E-2</v>
      </c>
      <c r="P151" s="46">
        <v>45000000</v>
      </c>
      <c r="Q151" s="40">
        <f>P151/L151</f>
        <v>22500000</v>
      </c>
      <c r="R151" s="45">
        <f>Q151/N151</f>
        <v>0.10661004703412578</v>
      </c>
      <c r="S151" s="35"/>
      <c r="T151" s="35"/>
      <c r="U151" s="35" t="s">
        <v>165</v>
      </c>
      <c r="V151" s="59" t="s">
        <v>37</v>
      </c>
      <c r="W151" s="59" t="s">
        <v>31</v>
      </c>
      <c r="X151" s="48" t="s">
        <v>31</v>
      </c>
      <c r="Y151" s="48" t="s">
        <v>31</v>
      </c>
      <c r="Z151" s="48"/>
      <c r="AA151" s="48"/>
      <c r="AB151" s="49"/>
      <c r="AC151" s="49"/>
      <c r="AD151" s="49"/>
      <c r="AE151" s="49"/>
      <c r="AF151" s="49"/>
      <c r="AG151" s="49"/>
      <c r="AH151" s="49"/>
      <c r="AI151" s="49"/>
      <c r="AJ151" s="49"/>
    </row>
    <row r="152" spans="1:36" s="9" customFormat="1" ht="16">
      <c r="A152" s="35">
        <v>5</v>
      </c>
      <c r="B152" s="36"/>
      <c r="C152" s="35" t="s">
        <v>155</v>
      </c>
      <c r="D152" s="35"/>
      <c r="E152" s="35" t="s">
        <v>156</v>
      </c>
      <c r="F152" s="35" t="s">
        <v>48</v>
      </c>
      <c r="G152" s="36" t="s">
        <v>35</v>
      </c>
      <c r="H152" s="35" t="s">
        <v>49</v>
      </c>
      <c r="I152" s="35"/>
      <c r="J152" s="40"/>
      <c r="K152" s="41">
        <v>65936.09</v>
      </c>
      <c r="L152" s="42" t="s">
        <v>29</v>
      </c>
      <c r="M152" s="43"/>
      <c r="N152" s="43">
        <v>18952038</v>
      </c>
      <c r="O152" s="45"/>
      <c r="P152" s="46"/>
      <c r="Q152" s="40"/>
      <c r="R152" s="45"/>
      <c r="S152" s="47"/>
      <c r="T152" s="35"/>
      <c r="U152" s="49" t="s">
        <v>76</v>
      </c>
      <c r="V152" s="59" t="s">
        <v>37</v>
      </c>
      <c r="W152" s="49"/>
      <c r="X152" s="60"/>
      <c r="Y152" s="60"/>
      <c r="Z152" s="60"/>
      <c r="AA152" s="60"/>
      <c r="AB152" s="49"/>
      <c r="AC152" s="49"/>
      <c r="AD152" s="49"/>
      <c r="AE152" s="49"/>
      <c r="AF152" s="49"/>
      <c r="AG152" s="49"/>
      <c r="AH152" s="49"/>
      <c r="AI152" s="49"/>
      <c r="AJ152" s="49"/>
    </row>
    <row r="153" spans="1:36" s="9" customFormat="1" ht="15" customHeight="1">
      <c r="A153" s="35">
        <v>5</v>
      </c>
      <c r="B153" s="77"/>
      <c r="C153" s="35" t="s">
        <v>155</v>
      </c>
      <c r="D153" s="35"/>
      <c r="E153" s="35" t="s">
        <v>156</v>
      </c>
      <c r="F153" s="35" t="s">
        <v>51</v>
      </c>
      <c r="G153" s="36" t="s">
        <v>27</v>
      </c>
      <c r="H153" s="35" t="s">
        <v>42</v>
      </c>
      <c r="I153" s="78"/>
      <c r="J153" s="40"/>
      <c r="K153" s="41">
        <v>59916.39</v>
      </c>
      <c r="L153" s="42" t="s">
        <v>29</v>
      </c>
      <c r="M153" s="43"/>
      <c r="N153" s="43"/>
      <c r="O153" s="45"/>
      <c r="P153" s="46"/>
      <c r="Q153" s="40"/>
      <c r="R153" s="45"/>
      <c r="S153" s="47"/>
      <c r="T153" s="35"/>
      <c r="U153" s="49" t="s">
        <v>166</v>
      </c>
      <c r="V153" s="59" t="s">
        <v>37</v>
      </c>
      <c r="W153" s="49"/>
      <c r="X153" s="60"/>
      <c r="Y153" s="60"/>
      <c r="Z153" s="60"/>
      <c r="AA153" s="60"/>
      <c r="AB153" s="49"/>
      <c r="AC153" s="49"/>
      <c r="AD153" s="49"/>
      <c r="AE153" s="49"/>
      <c r="AF153" s="49"/>
      <c r="AG153" s="49"/>
      <c r="AH153" s="49"/>
      <c r="AI153" s="49"/>
      <c r="AJ153" s="49"/>
    </row>
    <row r="154" spans="1:36" s="9" customFormat="1" ht="15" customHeight="1">
      <c r="A154" s="35">
        <v>5</v>
      </c>
      <c r="B154" s="36"/>
      <c r="C154" s="35" t="s">
        <v>155</v>
      </c>
      <c r="D154" s="35"/>
      <c r="E154" s="35" t="s">
        <v>156</v>
      </c>
      <c r="F154" s="35" t="s">
        <v>167</v>
      </c>
      <c r="G154" s="35" t="s">
        <v>35</v>
      </c>
      <c r="H154" s="35" t="s">
        <v>49</v>
      </c>
      <c r="I154" s="35"/>
      <c r="J154" s="40"/>
      <c r="K154" s="41">
        <v>84548.44</v>
      </c>
      <c r="L154" s="42" t="s">
        <v>29</v>
      </c>
      <c r="M154" s="43"/>
      <c r="N154" s="43"/>
      <c r="O154" s="45"/>
      <c r="P154" s="46"/>
      <c r="Q154" s="40"/>
      <c r="R154" s="45"/>
      <c r="S154" s="47"/>
      <c r="T154" s="35"/>
      <c r="U154" s="49" t="s">
        <v>168</v>
      </c>
      <c r="V154" s="72" t="s">
        <v>37</v>
      </c>
      <c r="W154" s="49"/>
      <c r="X154" s="60"/>
      <c r="Y154" s="60"/>
      <c r="Z154" s="60"/>
      <c r="AA154" s="60"/>
      <c r="AB154" s="49"/>
      <c r="AC154" s="49"/>
      <c r="AD154" s="49"/>
      <c r="AE154" s="49"/>
      <c r="AF154" s="49"/>
      <c r="AG154" s="49"/>
      <c r="AH154" s="49"/>
      <c r="AI154" s="49"/>
      <c r="AJ154" s="49"/>
    </row>
    <row r="155" spans="1:36" s="9" customFormat="1" ht="15" customHeight="1">
      <c r="A155" s="35">
        <v>5</v>
      </c>
      <c r="B155" s="36"/>
      <c r="C155" s="35" t="s">
        <v>155</v>
      </c>
      <c r="D155" s="35"/>
      <c r="E155" s="35" t="s">
        <v>156</v>
      </c>
      <c r="F155" s="35" t="s">
        <v>169</v>
      </c>
      <c r="G155" s="36" t="s">
        <v>68</v>
      </c>
      <c r="H155" s="35" t="s">
        <v>49</v>
      </c>
      <c r="I155" s="35"/>
      <c r="J155" s="40"/>
      <c r="K155" s="41">
        <v>80326.61</v>
      </c>
      <c r="L155" s="42" t="s">
        <v>29</v>
      </c>
      <c r="M155" s="43"/>
      <c r="N155" s="44">
        <v>1198575</v>
      </c>
      <c r="O155" s="45"/>
      <c r="P155" s="46">
        <v>50000</v>
      </c>
      <c r="Q155" s="40">
        <f>P155/L155</f>
        <v>25000</v>
      </c>
      <c r="R155" s="45">
        <f>Q155/N155</f>
        <v>2.0858102329850029E-2</v>
      </c>
      <c r="S155" s="47"/>
      <c r="T155" s="35"/>
      <c r="U155" s="49" t="s">
        <v>128</v>
      </c>
      <c r="V155" s="59" t="s">
        <v>37</v>
      </c>
      <c r="W155" s="49"/>
      <c r="X155" s="60"/>
      <c r="Y155" s="60"/>
      <c r="Z155" s="60"/>
      <c r="AA155" s="60"/>
      <c r="AB155" s="49"/>
      <c r="AC155" s="49"/>
      <c r="AD155" s="49"/>
      <c r="AE155" s="49"/>
      <c r="AF155" s="49"/>
      <c r="AG155" s="49"/>
      <c r="AH155" s="49"/>
      <c r="AI155" s="49"/>
      <c r="AJ155" s="49"/>
    </row>
    <row r="156" spans="1:36" s="9" customFormat="1" ht="15" customHeight="1">
      <c r="A156" s="35">
        <v>5</v>
      </c>
      <c r="B156" s="50"/>
      <c r="C156" s="35" t="s">
        <v>155</v>
      </c>
      <c r="D156" s="35"/>
      <c r="E156" s="35" t="s">
        <v>156</v>
      </c>
      <c r="F156" s="35" t="s">
        <v>58</v>
      </c>
      <c r="G156" s="36" t="s">
        <v>39</v>
      </c>
      <c r="H156" s="35" t="s">
        <v>28</v>
      </c>
      <c r="I156" s="35"/>
      <c r="J156" s="40">
        <v>25000000</v>
      </c>
      <c r="K156" s="41">
        <v>2354.31</v>
      </c>
      <c r="L156" s="42" t="s">
        <v>29</v>
      </c>
      <c r="M156" s="43">
        <f>J156/L156</f>
        <v>12500000</v>
      </c>
      <c r="N156" s="56">
        <v>100388073</v>
      </c>
      <c r="O156" s="45">
        <f>M156/N156</f>
        <v>0.1245167839809018</v>
      </c>
      <c r="P156" s="46"/>
      <c r="Q156" s="40"/>
      <c r="R156" s="45"/>
      <c r="S156" s="47">
        <v>44251</v>
      </c>
      <c r="T156" s="35"/>
      <c r="U156" s="35" t="s">
        <v>30</v>
      </c>
      <c r="V156" s="59" t="s">
        <v>31</v>
      </c>
      <c r="W156" s="79" t="s">
        <v>170</v>
      </c>
      <c r="X156" s="48"/>
      <c r="Y156" s="48"/>
      <c r="Z156" s="48"/>
      <c r="AA156" s="48"/>
      <c r="AB156" s="49"/>
      <c r="AC156" s="49"/>
      <c r="AD156" s="49"/>
      <c r="AE156" s="49"/>
      <c r="AF156" s="49"/>
      <c r="AG156" s="49"/>
      <c r="AH156" s="49"/>
      <c r="AI156" s="49"/>
      <c r="AJ156" s="49"/>
    </row>
    <row r="157" spans="1:36" s="25" customFormat="1" ht="15" customHeight="1">
      <c r="A157" s="35">
        <v>5</v>
      </c>
      <c r="B157" s="36"/>
      <c r="C157" s="35" t="s">
        <v>155</v>
      </c>
      <c r="D157" s="35"/>
      <c r="E157" s="35" t="s">
        <v>156</v>
      </c>
      <c r="F157" s="35" t="s">
        <v>120</v>
      </c>
      <c r="G157" s="36" t="s">
        <v>35</v>
      </c>
      <c r="H157" s="35" t="s">
        <v>49</v>
      </c>
      <c r="I157" s="35"/>
      <c r="J157" s="40"/>
      <c r="K157" s="41">
        <v>42543.88</v>
      </c>
      <c r="L157" s="42" t="s">
        <v>29</v>
      </c>
      <c r="M157" s="43"/>
      <c r="N157" s="43">
        <v>83132799</v>
      </c>
      <c r="O157" s="45"/>
      <c r="P157" s="46">
        <v>30000000</v>
      </c>
      <c r="Q157" s="40">
        <f>P157/L157</f>
        <v>15000000</v>
      </c>
      <c r="R157" s="45">
        <f>Q157/N157</f>
        <v>0.1804341990217363</v>
      </c>
      <c r="S157" s="47"/>
      <c r="T157" s="35"/>
      <c r="U157" s="49" t="s">
        <v>76</v>
      </c>
      <c r="V157" s="59" t="s">
        <v>37</v>
      </c>
      <c r="W157" s="49"/>
      <c r="X157" s="60"/>
      <c r="Y157" s="60"/>
      <c r="Z157" s="60"/>
      <c r="AA157" s="60"/>
      <c r="AB157" s="49"/>
      <c r="AC157" s="49"/>
      <c r="AD157" s="49"/>
      <c r="AE157" s="49"/>
      <c r="AF157" s="49"/>
      <c r="AG157" s="49"/>
      <c r="AH157" s="49"/>
      <c r="AI157" s="49"/>
      <c r="AJ157" s="49"/>
    </row>
    <row r="158" spans="1:36" s="9" customFormat="1" ht="15" customHeight="1">
      <c r="A158" s="35">
        <v>5</v>
      </c>
      <c r="B158" s="36" t="s">
        <v>171</v>
      </c>
      <c r="C158" s="35" t="s">
        <v>155</v>
      </c>
      <c r="D158" s="35"/>
      <c r="E158" s="35" t="s">
        <v>156</v>
      </c>
      <c r="F158" s="35" t="s">
        <v>172</v>
      </c>
      <c r="G158" s="36" t="s">
        <v>27</v>
      </c>
      <c r="H158" s="35" t="s">
        <v>42</v>
      </c>
      <c r="I158" s="35"/>
      <c r="J158" s="40">
        <v>16000000</v>
      </c>
      <c r="K158" s="41">
        <v>13266.79</v>
      </c>
      <c r="L158" s="42" t="s">
        <v>29</v>
      </c>
      <c r="M158" s="43">
        <f>J158/L158</f>
        <v>8000000</v>
      </c>
      <c r="N158" s="43">
        <v>16604026</v>
      </c>
      <c r="O158" s="45">
        <f t="shared" ref="O158:O166" si="16">M158/N158</f>
        <v>0.48181085719812772</v>
      </c>
      <c r="P158" s="46"/>
      <c r="Q158" s="40"/>
      <c r="R158" s="45"/>
      <c r="S158" s="47">
        <v>44252</v>
      </c>
      <c r="T158" s="35"/>
      <c r="U158" s="49" t="s">
        <v>30</v>
      </c>
      <c r="V158" s="59" t="s">
        <v>37</v>
      </c>
      <c r="W158" s="48" t="s">
        <v>37</v>
      </c>
      <c r="X158" s="60"/>
      <c r="Y158" s="60"/>
      <c r="Z158" s="60"/>
      <c r="AA158" s="60"/>
      <c r="AB158" s="49"/>
      <c r="AC158" s="49"/>
      <c r="AD158" s="49"/>
      <c r="AE158" s="49"/>
      <c r="AF158" s="49"/>
      <c r="AG158" s="49"/>
      <c r="AH158" s="49"/>
      <c r="AI158" s="49"/>
      <c r="AJ158" s="49"/>
    </row>
    <row r="159" spans="1:36" s="9" customFormat="1" ht="15" customHeight="1">
      <c r="A159" s="35">
        <v>5</v>
      </c>
      <c r="B159" s="36"/>
      <c r="C159" s="35" t="s">
        <v>155</v>
      </c>
      <c r="D159" s="35"/>
      <c r="E159" s="35" t="s">
        <v>156</v>
      </c>
      <c r="F159" s="35" t="s">
        <v>62</v>
      </c>
      <c r="G159" s="36" t="s">
        <v>39</v>
      </c>
      <c r="H159" s="35" t="s">
        <v>42</v>
      </c>
      <c r="I159" s="35"/>
      <c r="J159" s="40">
        <v>70000</v>
      </c>
      <c r="K159" s="41">
        <v>22513.97</v>
      </c>
      <c r="L159" s="42" t="s">
        <v>29</v>
      </c>
      <c r="M159" s="43">
        <f>J159/L159</f>
        <v>35000</v>
      </c>
      <c r="N159" s="43">
        <v>9746117</v>
      </c>
      <c r="O159" s="45">
        <f t="shared" si="16"/>
        <v>3.5911737977288799E-3</v>
      </c>
      <c r="P159" s="46"/>
      <c r="Q159" s="40"/>
      <c r="R159" s="45"/>
      <c r="S159" s="47">
        <v>44251</v>
      </c>
      <c r="T159" s="35"/>
      <c r="U159" s="49" t="s">
        <v>30</v>
      </c>
      <c r="V159" s="59" t="s">
        <v>37</v>
      </c>
      <c r="W159" s="49"/>
      <c r="X159" s="60"/>
      <c r="Y159" s="60"/>
      <c r="Z159" s="60"/>
      <c r="AA159" s="60"/>
      <c r="AB159" s="49"/>
      <c r="AC159" s="49"/>
      <c r="AD159" s="49"/>
      <c r="AE159" s="49"/>
      <c r="AF159" s="49"/>
      <c r="AG159" s="49"/>
      <c r="AH159" s="49"/>
      <c r="AI159" s="49"/>
      <c r="AJ159" s="49"/>
    </row>
    <row r="160" spans="1:36" s="25" customFormat="1" ht="15" customHeight="1">
      <c r="A160" s="35">
        <v>5</v>
      </c>
      <c r="B160" s="77"/>
      <c r="C160" s="35" t="s">
        <v>155</v>
      </c>
      <c r="D160" s="35"/>
      <c r="E160" s="35" t="s">
        <v>156</v>
      </c>
      <c r="F160" s="35" t="s">
        <v>173</v>
      </c>
      <c r="G160" s="36" t="s">
        <v>35</v>
      </c>
      <c r="H160" s="35" t="s">
        <v>49</v>
      </c>
      <c r="I160" s="78"/>
      <c r="J160" s="40">
        <v>2000000</v>
      </c>
      <c r="K160" s="41">
        <v>82169.279999999999</v>
      </c>
      <c r="L160" s="42" t="s">
        <v>29</v>
      </c>
      <c r="M160" s="43">
        <v>1000000</v>
      </c>
      <c r="N160" s="43">
        <v>9769949</v>
      </c>
      <c r="O160" s="45">
        <f t="shared" si="16"/>
        <v>0.10235467964059997</v>
      </c>
      <c r="P160" s="46"/>
      <c r="Q160" s="40"/>
      <c r="R160" s="45"/>
      <c r="S160" s="47">
        <v>44217</v>
      </c>
      <c r="T160" s="35"/>
      <c r="U160" s="49" t="s">
        <v>30</v>
      </c>
      <c r="V160" s="59" t="s">
        <v>37</v>
      </c>
      <c r="W160" s="49"/>
      <c r="X160" s="60"/>
      <c r="Y160" s="60"/>
      <c r="Z160" s="60"/>
      <c r="AA160" s="60"/>
      <c r="AB160" s="49"/>
      <c r="AC160" s="49"/>
      <c r="AD160" s="49"/>
      <c r="AE160" s="49"/>
      <c r="AF160" s="49"/>
      <c r="AG160" s="49"/>
      <c r="AH160" s="49"/>
      <c r="AI160" s="49"/>
      <c r="AJ160" s="49"/>
    </row>
    <row r="161" spans="1:36" s="9" customFormat="1" ht="15" customHeight="1">
      <c r="A161" s="35">
        <v>5</v>
      </c>
      <c r="B161" s="36"/>
      <c r="C161" s="35" t="s">
        <v>155</v>
      </c>
      <c r="D161" s="35"/>
      <c r="E161" s="35" t="s">
        <v>156</v>
      </c>
      <c r="F161" s="35" t="s">
        <v>174</v>
      </c>
      <c r="G161" s="36" t="s">
        <v>41</v>
      </c>
      <c r="H161" s="35" t="s">
        <v>42</v>
      </c>
      <c r="I161" s="35"/>
      <c r="J161" s="40">
        <v>100000000</v>
      </c>
      <c r="K161" s="41">
        <v>17176.509999999998</v>
      </c>
      <c r="L161" s="42" t="s">
        <v>29</v>
      </c>
      <c r="M161" s="43">
        <f t="shared" ref="M161:M166" si="17">J161/L161</f>
        <v>50000000</v>
      </c>
      <c r="N161" s="43">
        <v>1366417754</v>
      </c>
      <c r="O161" s="45">
        <f t="shared" si="16"/>
        <v>3.6592030404780589E-2</v>
      </c>
      <c r="P161" s="46"/>
      <c r="Q161" s="40"/>
      <c r="R161" s="45"/>
      <c r="S161" s="47">
        <v>44298</v>
      </c>
      <c r="T161" s="35"/>
      <c r="U161" s="35" t="s">
        <v>30</v>
      </c>
      <c r="V161" s="59" t="s">
        <v>31</v>
      </c>
      <c r="W161" s="59"/>
      <c r="X161" s="48"/>
      <c r="Y161" s="48"/>
      <c r="Z161" s="48"/>
      <c r="AA161" s="48"/>
      <c r="AB161" s="49"/>
      <c r="AC161" s="49"/>
      <c r="AD161" s="49"/>
      <c r="AE161" s="49"/>
      <c r="AF161" s="49"/>
      <c r="AG161" s="49"/>
      <c r="AH161" s="49"/>
      <c r="AI161" s="49"/>
      <c r="AJ161" s="49"/>
    </row>
    <row r="162" spans="1:36" s="9" customFormat="1" ht="15" customHeight="1">
      <c r="A162" s="35">
        <v>5</v>
      </c>
      <c r="B162" s="50" t="s">
        <v>110</v>
      </c>
      <c r="C162" s="35" t="s">
        <v>155</v>
      </c>
      <c r="D162" s="35"/>
      <c r="E162" s="35" t="s">
        <v>156</v>
      </c>
      <c r="F162" s="35" t="s">
        <v>175</v>
      </c>
      <c r="G162" s="35" t="s">
        <v>27</v>
      </c>
      <c r="H162" s="35" t="s">
        <v>42</v>
      </c>
      <c r="I162" s="35"/>
      <c r="J162" s="40">
        <v>62000000</v>
      </c>
      <c r="K162" s="41">
        <v>32237.96</v>
      </c>
      <c r="L162" s="42" t="s">
        <v>29</v>
      </c>
      <c r="M162" s="43">
        <f t="shared" si="17"/>
        <v>31000000</v>
      </c>
      <c r="N162" s="43">
        <v>82913906</v>
      </c>
      <c r="O162" s="45">
        <f t="shared" si="16"/>
        <v>0.37388179493075624</v>
      </c>
      <c r="P162" s="46"/>
      <c r="Q162" s="40"/>
      <c r="R162" s="45"/>
      <c r="S162" s="47">
        <v>44222</v>
      </c>
      <c r="T162" s="35"/>
      <c r="U162" s="49" t="s">
        <v>30</v>
      </c>
      <c r="V162" s="72" t="s">
        <v>37</v>
      </c>
      <c r="W162" s="48" t="s">
        <v>37</v>
      </c>
      <c r="X162" s="60"/>
      <c r="Y162" s="60"/>
      <c r="Z162" s="60"/>
      <c r="AA162" s="60"/>
      <c r="AB162" s="49"/>
      <c r="AC162" s="49"/>
      <c r="AD162" s="49"/>
      <c r="AE162" s="49"/>
      <c r="AF162" s="49"/>
      <c r="AG162" s="49"/>
      <c r="AH162" s="49"/>
      <c r="AI162" s="49"/>
      <c r="AJ162" s="49"/>
    </row>
    <row r="163" spans="1:36" s="9" customFormat="1" ht="15" customHeight="1">
      <c r="A163" s="35">
        <v>5</v>
      </c>
      <c r="B163" s="50"/>
      <c r="C163" s="35" t="s">
        <v>155</v>
      </c>
      <c r="D163" s="35"/>
      <c r="E163" s="35" t="s">
        <v>156</v>
      </c>
      <c r="F163" s="35" t="s">
        <v>66</v>
      </c>
      <c r="G163" s="36" t="s">
        <v>27</v>
      </c>
      <c r="H163" s="35" t="s">
        <v>42</v>
      </c>
      <c r="I163" s="35"/>
      <c r="J163" s="40">
        <v>1000000</v>
      </c>
      <c r="K163" s="41">
        <v>28033.56</v>
      </c>
      <c r="L163" s="42" t="s">
        <v>29</v>
      </c>
      <c r="M163" s="43">
        <f t="shared" si="17"/>
        <v>500000</v>
      </c>
      <c r="N163" s="43">
        <v>39309783</v>
      </c>
      <c r="O163" s="45">
        <f t="shared" si="16"/>
        <v>1.271948003376157E-2</v>
      </c>
      <c r="P163" s="46"/>
      <c r="Q163" s="40"/>
      <c r="R163" s="45"/>
      <c r="S163" s="47">
        <v>44259</v>
      </c>
      <c r="T163" s="35"/>
      <c r="U163" s="49" t="s">
        <v>30</v>
      </c>
      <c r="V163" s="59" t="s">
        <v>37</v>
      </c>
      <c r="W163" s="49"/>
      <c r="X163" s="60"/>
      <c r="Y163" s="60"/>
      <c r="Z163" s="60"/>
      <c r="AA163" s="60"/>
      <c r="AB163" s="49"/>
      <c r="AC163" s="49"/>
      <c r="AD163" s="49"/>
      <c r="AE163" s="49"/>
      <c r="AF163" s="49"/>
      <c r="AG163" s="49"/>
      <c r="AH163" s="49"/>
      <c r="AI163" s="49"/>
      <c r="AJ163" s="49"/>
    </row>
    <row r="164" spans="1:36" s="9" customFormat="1" ht="15" customHeight="1">
      <c r="A164" s="35">
        <v>5</v>
      </c>
      <c r="B164" s="36"/>
      <c r="C164" s="35" t="s">
        <v>155</v>
      </c>
      <c r="D164" s="35"/>
      <c r="E164" s="35" t="s">
        <v>156</v>
      </c>
      <c r="F164" s="35" t="s">
        <v>176</v>
      </c>
      <c r="G164" s="35" t="s">
        <v>27</v>
      </c>
      <c r="H164" s="35" t="s">
        <v>28</v>
      </c>
      <c r="I164" s="35"/>
      <c r="J164" s="40">
        <v>2000000</v>
      </c>
      <c r="K164" s="41">
        <v>21534.55</v>
      </c>
      <c r="L164" s="42" t="s">
        <v>29</v>
      </c>
      <c r="M164" s="43">
        <f t="shared" si="17"/>
        <v>1000000</v>
      </c>
      <c r="N164" s="44">
        <v>18513930</v>
      </c>
      <c r="O164" s="45">
        <f t="shared" si="16"/>
        <v>5.401338343614781E-2</v>
      </c>
      <c r="P164" s="46">
        <v>3000000</v>
      </c>
      <c r="Q164" s="40">
        <f>P164/L164</f>
        <v>1500000</v>
      </c>
      <c r="R164" s="45">
        <f>Q164/N164</f>
        <v>8.1020075154221716E-2</v>
      </c>
      <c r="S164" s="47">
        <v>44214</v>
      </c>
      <c r="T164" s="35"/>
      <c r="U164" s="35" t="s">
        <v>30</v>
      </c>
      <c r="V164" s="59" t="s">
        <v>31</v>
      </c>
      <c r="W164" s="79"/>
      <c r="X164" s="48"/>
      <c r="Y164" s="48"/>
      <c r="Z164" s="48"/>
      <c r="AA164" s="48"/>
      <c r="AB164" s="49"/>
      <c r="AC164" s="49"/>
      <c r="AD164" s="49"/>
      <c r="AE164" s="49"/>
      <c r="AF164" s="49"/>
      <c r="AG164" s="49"/>
      <c r="AH164" s="49"/>
      <c r="AI164" s="49"/>
      <c r="AJ164" s="49"/>
    </row>
    <row r="165" spans="1:36" s="9" customFormat="1" ht="15" customHeight="1">
      <c r="A165" s="35">
        <v>5</v>
      </c>
      <c r="B165" s="36"/>
      <c r="C165" s="35" t="s">
        <v>155</v>
      </c>
      <c r="D165" s="35"/>
      <c r="E165" s="35" t="s">
        <v>156</v>
      </c>
      <c r="F165" s="35" t="s">
        <v>75</v>
      </c>
      <c r="G165" s="36" t="s">
        <v>27</v>
      </c>
      <c r="H165" s="35" t="s">
        <v>42</v>
      </c>
      <c r="I165" s="35"/>
      <c r="J165" s="40">
        <v>1000000</v>
      </c>
      <c r="K165" s="41">
        <v>78293.539999999994</v>
      </c>
      <c r="L165" s="42" t="s">
        <v>29</v>
      </c>
      <c r="M165" s="43">
        <f t="shared" si="17"/>
        <v>500000</v>
      </c>
      <c r="N165" s="43">
        <v>6855713</v>
      </c>
      <c r="O165" s="45">
        <f t="shared" si="16"/>
        <v>7.29318744819102E-2</v>
      </c>
      <c r="P165" s="46">
        <v>1000000</v>
      </c>
      <c r="Q165" s="40">
        <f>P165/L165</f>
        <v>500000</v>
      </c>
      <c r="R165" s="45">
        <f>Q165/N165</f>
        <v>7.29318744819102E-2</v>
      </c>
      <c r="S165" s="47">
        <v>44232</v>
      </c>
      <c r="T165" s="35"/>
      <c r="U165" s="49" t="s">
        <v>30</v>
      </c>
      <c r="V165" s="59" t="s">
        <v>37</v>
      </c>
      <c r="W165" s="48" t="s">
        <v>37</v>
      </c>
      <c r="X165" s="60"/>
      <c r="Y165" s="60"/>
      <c r="Z165" s="60"/>
      <c r="AA165" s="60"/>
      <c r="AB165" s="49"/>
      <c r="AC165" s="49"/>
      <c r="AD165" s="49"/>
      <c r="AE165" s="49"/>
      <c r="AF165" s="49"/>
      <c r="AG165" s="49"/>
      <c r="AH165" s="49"/>
      <c r="AI165" s="49"/>
      <c r="AJ165" s="49"/>
    </row>
    <row r="166" spans="1:36" s="9" customFormat="1" ht="15" customHeight="1">
      <c r="A166" s="35">
        <v>5</v>
      </c>
      <c r="B166" s="36"/>
      <c r="C166" s="35" t="s">
        <v>155</v>
      </c>
      <c r="D166" s="35"/>
      <c r="E166" s="35" t="s">
        <v>156</v>
      </c>
      <c r="F166" s="35" t="s">
        <v>77</v>
      </c>
      <c r="G166" s="35" t="s">
        <v>44</v>
      </c>
      <c r="H166" s="35" t="s">
        <v>42</v>
      </c>
      <c r="I166" s="35"/>
      <c r="J166" s="40">
        <v>6400000</v>
      </c>
      <c r="K166" s="41">
        <v>14003.03</v>
      </c>
      <c r="L166" s="42" t="s">
        <v>29</v>
      </c>
      <c r="M166" s="43">
        <f t="shared" si="17"/>
        <v>3200000</v>
      </c>
      <c r="N166" s="44">
        <v>31949777</v>
      </c>
      <c r="O166" s="45">
        <f t="shared" si="16"/>
        <v>0.10015719358542002</v>
      </c>
      <c r="P166" s="46"/>
      <c r="Q166" s="40"/>
      <c r="R166" s="45"/>
      <c r="S166" s="35"/>
      <c r="T166" s="35"/>
      <c r="U166" s="35" t="s">
        <v>30</v>
      </c>
      <c r="V166" s="59" t="s">
        <v>31</v>
      </c>
      <c r="W166" s="79"/>
      <c r="X166" s="48"/>
      <c r="Y166" s="48"/>
      <c r="Z166" s="48"/>
      <c r="AA166" s="48"/>
      <c r="AB166" s="49"/>
      <c r="AC166" s="49"/>
      <c r="AD166" s="49"/>
      <c r="AE166" s="49"/>
      <c r="AF166" s="49"/>
      <c r="AG166" s="49"/>
      <c r="AH166" s="49"/>
      <c r="AI166" s="49"/>
      <c r="AJ166" s="49"/>
    </row>
    <row r="167" spans="1:36" s="9" customFormat="1" ht="15" customHeight="1">
      <c r="A167" s="35">
        <v>5</v>
      </c>
      <c r="B167" s="36"/>
      <c r="C167" s="35" t="s">
        <v>155</v>
      </c>
      <c r="D167" s="35"/>
      <c r="E167" s="35" t="s">
        <v>156</v>
      </c>
      <c r="F167" s="35" t="s">
        <v>79</v>
      </c>
      <c r="G167" s="35" t="s">
        <v>35</v>
      </c>
      <c r="H167" s="35" t="s">
        <v>49</v>
      </c>
      <c r="I167" s="37"/>
      <c r="J167" s="40"/>
      <c r="K167" s="41">
        <v>995.47</v>
      </c>
      <c r="L167" s="42" t="s">
        <v>29</v>
      </c>
      <c r="M167" s="71"/>
      <c r="N167" s="71">
        <v>100388073</v>
      </c>
      <c r="O167" s="80"/>
      <c r="P167" s="46">
        <v>1250000</v>
      </c>
      <c r="Q167" s="40">
        <f>P167/L167</f>
        <v>625000</v>
      </c>
      <c r="R167" s="51">
        <f>Q167/N167</f>
        <v>6.2258391990450898E-3</v>
      </c>
      <c r="S167" s="47"/>
      <c r="T167" s="35"/>
      <c r="U167" s="35" t="s">
        <v>128</v>
      </c>
      <c r="V167" s="59" t="s">
        <v>37</v>
      </c>
      <c r="W167" s="59"/>
      <c r="X167" s="48"/>
      <c r="Y167" s="48"/>
      <c r="Z167" s="48"/>
      <c r="AA167" s="48"/>
      <c r="AB167" s="49"/>
      <c r="AC167" s="49"/>
      <c r="AD167" s="49"/>
      <c r="AE167" s="49"/>
      <c r="AF167" s="49"/>
      <c r="AG167" s="49"/>
      <c r="AH167" s="49"/>
      <c r="AI167" s="49"/>
      <c r="AJ167" s="49"/>
    </row>
    <row r="168" spans="1:36" s="9" customFormat="1" ht="15" customHeight="1">
      <c r="A168" s="35">
        <v>5</v>
      </c>
      <c r="B168" s="36"/>
      <c r="C168" s="35" t="s">
        <v>155</v>
      </c>
      <c r="D168" s="35"/>
      <c r="E168" s="35" t="s">
        <v>156</v>
      </c>
      <c r="F168" s="35" t="s">
        <v>81</v>
      </c>
      <c r="G168" s="35" t="s">
        <v>27</v>
      </c>
      <c r="H168" s="35" t="s">
        <v>42</v>
      </c>
      <c r="I168" s="35"/>
      <c r="J168" s="40">
        <v>24000000</v>
      </c>
      <c r="K168" s="41">
        <v>18393.18</v>
      </c>
      <c r="L168" s="42" t="s">
        <v>29</v>
      </c>
      <c r="M168" s="43">
        <f t="shared" ref="M168:M173" si="18">J168/L168</f>
        <v>12000000</v>
      </c>
      <c r="N168" s="44">
        <v>127575529</v>
      </c>
      <c r="O168" s="45">
        <f t="shared" ref="O168:O173" si="19">M168/N168</f>
        <v>9.4061926249194697E-2</v>
      </c>
      <c r="P168" s="46"/>
      <c r="Q168" s="40"/>
      <c r="R168" s="45"/>
      <c r="S168" s="47">
        <v>44229</v>
      </c>
      <c r="T168" s="35"/>
      <c r="U168" s="35" t="s">
        <v>30</v>
      </c>
      <c r="V168" s="59" t="s">
        <v>31</v>
      </c>
      <c r="W168" s="59" t="s">
        <v>31</v>
      </c>
      <c r="X168" s="48"/>
      <c r="Y168" s="48"/>
      <c r="Z168" s="48"/>
      <c r="AA168" s="48"/>
      <c r="AB168" s="49"/>
      <c r="AC168" s="49"/>
      <c r="AD168" s="49"/>
      <c r="AE168" s="49"/>
      <c r="AF168" s="49"/>
      <c r="AG168" s="49"/>
      <c r="AH168" s="49"/>
      <c r="AI168" s="49"/>
      <c r="AJ168" s="49"/>
    </row>
    <row r="169" spans="1:36" s="9" customFormat="1" ht="15" customHeight="1">
      <c r="A169" s="58">
        <v>5</v>
      </c>
      <c r="B169" s="36" t="s">
        <v>117</v>
      </c>
      <c r="C169" s="35" t="s">
        <v>155</v>
      </c>
      <c r="D169" s="35"/>
      <c r="E169" s="35" t="s">
        <v>156</v>
      </c>
      <c r="F169" s="49" t="s">
        <v>177</v>
      </c>
      <c r="G169" s="65" t="s">
        <v>41</v>
      </c>
      <c r="H169" s="49" t="s">
        <v>42</v>
      </c>
      <c r="I169" s="49"/>
      <c r="J169" s="40">
        <v>1300000</v>
      </c>
      <c r="K169" s="41">
        <v>14346.8</v>
      </c>
      <c r="L169" s="42" t="s">
        <v>29</v>
      </c>
      <c r="M169" s="43">
        <f t="shared" si="18"/>
        <v>650000</v>
      </c>
      <c r="N169" s="31">
        <v>3225167</v>
      </c>
      <c r="O169" s="45">
        <f t="shared" si="19"/>
        <v>0.20153995126453916</v>
      </c>
      <c r="P169" s="46"/>
      <c r="Q169" s="40"/>
      <c r="R169" s="80"/>
      <c r="S169" s="55"/>
      <c r="T169" s="49"/>
      <c r="U169" s="35" t="s">
        <v>30</v>
      </c>
      <c r="V169" s="48" t="s">
        <v>37</v>
      </c>
      <c r="W169" s="48"/>
      <c r="X169" s="48"/>
      <c r="Y169" s="48"/>
      <c r="Z169" s="48"/>
      <c r="AA169" s="48"/>
      <c r="AB169" s="49"/>
      <c r="AC169" s="49"/>
      <c r="AD169" s="49"/>
      <c r="AE169" s="49"/>
      <c r="AF169" s="49"/>
      <c r="AG169" s="49"/>
      <c r="AH169" s="49"/>
      <c r="AI169" s="49"/>
      <c r="AJ169" s="49"/>
    </row>
    <row r="170" spans="1:36" s="9" customFormat="1" ht="15" customHeight="1">
      <c r="A170" s="35">
        <v>5</v>
      </c>
      <c r="B170" s="36"/>
      <c r="C170" s="35" t="s">
        <v>155</v>
      </c>
      <c r="D170" s="35"/>
      <c r="E170" s="35" t="s">
        <v>156</v>
      </c>
      <c r="F170" s="35" t="s">
        <v>178</v>
      </c>
      <c r="G170" s="36" t="s">
        <v>41</v>
      </c>
      <c r="H170" s="35" t="s">
        <v>42</v>
      </c>
      <c r="I170" s="35"/>
      <c r="J170" s="40">
        <v>25000000</v>
      </c>
      <c r="K170" s="41">
        <v>14495.38</v>
      </c>
      <c r="L170" s="42" t="s">
        <v>29</v>
      </c>
      <c r="M170" s="43">
        <f t="shared" si="18"/>
        <v>12500000</v>
      </c>
      <c r="N170" s="44">
        <v>28608710</v>
      </c>
      <c r="O170" s="45">
        <f t="shared" si="19"/>
        <v>0.43692987205644712</v>
      </c>
      <c r="P170" s="46"/>
      <c r="Q170" s="40"/>
      <c r="R170" s="45"/>
      <c r="S170" s="47"/>
      <c r="T170" s="35"/>
      <c r="U170" s="35" t="s">
        <v>30</v>
      </c>
      <c r="V170" s="59" t="s">
        <v>31</v>
      </c>
      <c r="W170" s="79" t="s">
        <v>170</v>
      </c>
      <c r="X170" s="48"/>
      <c r="Y170" s="48"/>
      <c r="Z170" s="48"/>
      <c r="AA170" s="48"/>
      <c r="AB170" s="49"/>
      <c r="AC170" s="49"/>
      <c r="AD170" s="49"/>
      <c r="AE170" s="49"/>
      <c r="AF170" s="49"/>
      <c r="AG170" s="49"/>
      <c r="AH170" s="49"/>
      <c r="AI170" s="49"/>
      <c r="AJ170" s="49"/>
    </row>
    <row r="171" spans="1:36" s="9" customFormat="1" ht="15" customHeight="1">
      <c r="A171" s="35">
        <v>5</v>
      </c>
      <c r="B171" s="36"/>
      <c r="C171" s="35" t="s">
        <v>155</v>
      </c>
      <c r="D171" s="35"/>
      <c r="E171" s="35" t="s">
        <v>156</v>
      </c>
      <c r="F171" s="35" t="s">
        <v>179</v>
      </c>
      <c r="G171" s="36" t="s">
        <v>27</v>
      </c>
      <c r="H171" s="35" t="s">
        <v>42</v>
      </c>
      <c r="I171" s="35"/>
      <c r="J171" s="40">
        <v>200000</v>
      </c>
      <c r="K171" s="41">
        <v>74096.899999999994</v>
      </c>
      <c r="L171" s="42" t="s">
        <v>29</v>
      </c>
      <c r="M171" s="43">
        <f t="shared" si="18"/>
        <v>100000</v>
      </c>
      <c r="N171" s="43">
        <v>2083459</v>
      </c>
      <c r="O171" s="45">
        <f t="shared" si="19"/>
        <v>4.7997104814637578E-2</v>
      </c>
      <c r="P171" s="46"/>
      <c r="Q171" s="40"/>
      <c r="R171" s="45"/>
      <c r="S171" s="47">
        <v>44262</v>
      </c>
      <c r="T171" s="35"/>
      <c r="U171" s="49" t="s">
        <v>30</v>
      </c>
      <c r="V171" s="59" t="s">
        <v>37</v>
      </c>
      <c r="W171" s="49"/>
      <c r="X171" s="60"/>
      <c r="Y171" s="60"/>
      <c r="Z171" s="60"/>
      <c r="AA171" s="60"/>
      <c r="AB171" s="49"/>
      <c r="AC171" s="49"/>
      <c r="AD171" s="49"/>
      <c r="AE171" s="49"/>
      <c r="AF171" s="49"/>
      <c r="AG171" s="49"/>
      <c r="AH171" s="49"/>
      <c r="AI171" s="49"/>
      <c r="AJ171" s="49"/>
    </row>
    <row r="172" spans="1:36" s="9" customFormat="1" ht="15" customHeight="1">
      <c r="A172" s="35">
        <v>5</v>
      </c>
      <c r="B172" s="36"/>
      <c r="C172" s="35" t="s">
        <v>155</v>
      </c>
      <c r="D172" s="35"/>
      <c r="E172" s="35" t="s">
        <v>156</v>
      </c>
      <c r="F172" s="35" t="s">
        <v>180</v>
      </c>
      <c r="G172" s="36" t="s">
        <v>39</v>
      </c>
      <c r="H172" s="35" t="s">
        <v>42</v>
      </c>
      <c r="I172" s="35"/>
      <c r="J172" s="40">
        <v>200000</v>
      </c>
      <c r="K172" s="41">
        <v>3941.75</v>
      </c>
      <c r="L172" s="42" t="s">
        <v>29</v>
      </c>
      <c r="M172" s="43">
        <f t="shared" si="18"/>
        <v>100000</v>
      </c>
      <c r="N172" s="44">
        <v>216565318</v>
      </c>
      <c r="O172" s="75">
        <f t="shared" si="19"/>
        <v>4.6175445322228374E-4</v>
      </c>
      <c r="P172" s="46"/>
      <c r="Q172" s="40"/>
      <c r="R172" s="45"/>
      <c r="S172" s="47">
        <v>44219</v>
      </c>
      <c r="T172" s="35"/>
      <c r="U172" s="49" t="s">
        <v>30</v>
      </c>
      <c r="V172" s="59" t="s">
        <v>37</v>
      </c>
      <c r="W172" s="49"/>
      <c r="X172" s="60"/>
      <c r="Y172" s="60"/>
      <c r="Z172" s="60"/>
      <c r="AA172" s="60"/>
      <c r="AB172" s="49"/>
      <c r="AC172" s="49"/>
      <c r="AD172" s="49"/>
      <c r="AE172" s="49"/>
      <c r="AF172" s="49"/>
      <c r="AG172" s="49"/>
      <c r="AH172" s="49"/>
      <c r="AI172" s="49"/>
      <c r="AJ172" s="49"/>
    </row>
    <row r="173" spans="1:36" s="9" customFormat="1" ht="15" customHeight="1">
      <c r="A173" s="35">
        <v>5</v>
      </c>
      <c r="B173" s="36"/>
      <c r="C173" s="35" t="s">
        <v>155</v>
      </c>
      <c r="D173" s="35"/>
      <c r="E173" s="35" t="s">
        <v>156</v>
      </c>
      <c r="F173" s="35" t="s">
        <v>86</v>
      </c>
      <c r="G173" s="36" t="s">
        <v>41</v>
      </c>
      <c r="H173" s="35" t="s">
        <v>42</v>
      </c>
      <c r="I173" s="78">
        <v>21000000</v>
      </c>
      <c r="J173" s="40">
        <v>10000</v>
      </c>
      <c r="K173" s="41">
        <v>59448.2</v>
      </c>
      <c r="L173" s="42" t="s">
        <v>29</v>
      </c>
      <c r="M173" s="43">
        <f t="shared" si="18"/>
        <v>5000</v>
      </c>
      <c r="N173" s="43">
        <v>5168185</v>
      </c>
      <c r="O173" s="75">
        <f t="shared" si="19"/>
        <v>9.6745762777454753E-4</v>
      </c>
      <c r="P173" s="46">
        <v>100000</v>
      </c>
      <c r="Q173" s="40">
        <f>P173/L173</f>
        <v>50000</v>
      </c>
      <c r="R173" s="45">
        <f>Q173/N173</f>
        <v>9.6745762777454749E-3</v>
      </c>
      <c r="S173" s="47">
        <v>44207</v>
      </c>
      <c r="T173" s="35"/>
      <c r="U173" s="49" t="s">
        <v>181</v>
      </c>
      <c r="V173" s="59" t="s">
        <v>37</v>
      </c>
      <c r="W173" s="49"/>
      <c r="X173" s="60"/>
      <c r="Y173" s="60"/>
      <c r="Z173" s="60"/>
      <c r="AA173" s="60"/>
      <c r="AB173" s="49"/>
      <c r="AC173" s="49"/>
      <c r="AD173" s="49"/>
      <c r="AE173" s="49"/>
      <c r="AF173" s="49"/>
      <c r="AG173" s="49"/>
      <c r="AH173" s="49"/>
      <c r="AI173" s="49"/>
      <c r="AJ173" s="49"/>
    </row>
    <row r="174" spans="1:36" s="25" customFormat="1" ht="15" customHeight="1">
      <c r="A174" s="35">
        <v>5</v>
      </c>
      <c r="B174" s="36"/>
      <c r="C174" s="35" t="s">
        <v>155</v>
      </c>
      <c r="D174" s="35"/>
      <c r="E174" s="35" t="s">
        <v>156</v>
      </c>
      <c r="F174" s="35" t="s">
        <v>87</v>
      </c>
      <c r="G174" s="36" t="s">
        <v>35</v>
      </c>
      <c r="H174" s="35" t="s">
        <v>49</v>
      </c>
      <c r="I174" s="35"/>
      <c r="J174" s="40"/>
      <c r="K174" s="41">
        <v>85504.02</v>
      </c>
      <c r="L174" s="42" t="s">
        <v>29</v>
      </c>
      <c r="M174" s="43"/>
      <c r="N174" s="43">
        <v>4246439</v>
      </c>
      <c r="O174" s="75"/>
      <c r="P174" s="46">
        <v>3000000</v>
      </c>
      <c r="Q174" s="40">
        <f>P174/L174</f>
        <v>1500000</v>
      </c>
      <c r="R174" s="45">
        <f>Q174/N174</f>
        <v>0.35323714764300157</v>
      </c>
      <c r="S174" s="47">
        <v>44293</v>
      </c>
      <c r="T174" s="35"/>
      <c r="U174" s="49" t="s">
        <v>182</v>
      </c>
      <c r="V174" s="59" t="s">
        <v>31</v>
      </c>
      <c r="W174" s="49"/>
      <c r="X174" s="60"/>
      <c r="Y174" s="60"/>
      <c r="Z174" s="60"/>
      <c r="AA174" s="60"/>
      <c r="AB174" s="49"/>
      <c r="AC174" s="49"/>
      <c r="AD174" s="49"/>
      <c r="AE174" s="49"/>
      <c r="AF174" s="49"/>
      <c r="AG174" s="49"/>
      <c r="AH174" s="49"/>
      <c r="AI174" s="49"/>
      <c r="AJ174" s="49"/>
    </row>
    <row r="175" spans="1:36" s="9" customFormat="1" ht="15" customHeight="1">
      <c r="A175" s="35">
        <v>5</v>
      </c>
      <c r="B175" s="36"/>
      <c r="C175" s="35" t="s">
        <v>155</v>
      </c>
      <c r="D175" s="35"/>
      <c r="E175" s="35" t="s">
        <v>156</v>
      </c>
      <c r="F175" s="35" t="s">
        <v>183</v>
      </c>
      <c r="G175" s="36" t="s">
        <v>27</v>
      </c>
      <c r="H175" s="35" t="s">
        <v>42</v>
      </c>
      <c r="I175" s="35"/>
      <c r="J175" s="40"/>
      <c r="K175" s="41">
        <v>42746.26</v>
      </c>
      <c r="L175" s="42" t="s">
        <v>29</v>
      </c>
      <c r="M175" s="43"/>
      <c r="N175" s="43">
        <v>7044636</v>
      </c>
      <c r="O175" s="75"/>
      <c r="P175" s="46"/>
      <c r="Q175" s="40"/>
      <c r="R175" s="45"/>
      <c r="S175" s="47">
        <v>44211</v>
      </c>
      <c r="T175" s="35"/>
      <c r="U175" s="49" t="s">
        <v>125</v>
      </c>
      <c r="V175" s="59" t="s">
        <v>31</v>
      </c>
      <c r="W175" s="49"/>
      <c r="X175" s="60"/>
      <c r="Y175" s="60"/>
      <c r="Z175" s="60"/>
      <c r="AA175" s="60"/>
      <c r="AB175" s="49"/>
      <c r="AC175" s="49"/>
      <c r="AD175" s="49"/>
      <c r="AE175" s="49"/>
      <c r="AF175" s="49"/>
      <c r="AG175" s="49"/>
      <c r="AH175" s="49"/>
      <c r="AI175" s="49"/>
      <c r="AJ175" s="49"/>
    </row>
    <row r="176" spans="1:36" s="9" customFormat="1" ht="15" customHeight="1">
      <c r="A176" s="35">
        <v>5</v>
      </c>
      <c r="B176" s="36" t="s">
        <v>184</v>
      </c>
      <c r="C176" s="35" t="s">
        <v>155</v>
      </c>
      <c r="D176" s="35"/>
      <c r="E176" s="35" t="s">
        <v>156</v>
      </c>
      <c r="F176" s="35" t="s">
        <v>89</v>
      </c>
      <c r="G176" s="35" t="s">
        <v>39</v>
      </c>
      <c r="H176" s="35" t="s">
        <v>42</v>
      </c>
      <c r="I176" s="35"/>
      <c r="J176" s="40">
        <v>10000000</v>
      </c>
      <c r="K176" s="41">
        <v>10205.77</v>
      </c>
      <c r="L176" s="42" t="s">
        <v>29</v>
      </c>
      <c r="M176" s="43">
        <f>J176/L176</f>
        <v>5000000</v>
      </c>
      <c r="N176" s="43">
        <v>108116615</v>
      </c>
      <c r="O176" s="75">
        <f>M176/N176</f>
        <v>4.6246360931666237E-2</v>
      </c>
      <c r="P176" s="46">
        <v>10000000</v>
      </c>
      <c r="Q176" s="40">
        <f>P176/L176</f>
        <v>5000000</v>
      </c>
      <c r="R176" s="45">
        <f>Q176/N176</f>
        <v>4.6246360931666237E-2</v>
      </c>
      <c r="S176" s="47">
        <v>44274</v>
      </c>
      <c r="T176" s="35"/>
      <c r="U176" s="49" t="s">
        <v>30</v>
      </c>
      <c r="V176" s="59" t="s">
        <v>31</v>
      </c>
      <c r="W176" s="48" t="s">
        <v>31</v>
      </c>
      <c r="X176" s="48" t="s">
        <v>20</v>
      </c>
      <c r="Y176" s="60"/>
      <c r="Z176" s="60"/>
      <c r="AA176" s="60"/>
      <c r="AB176" s="49"/>
      <c r="AC176" s="49"/>
      <c r="AD176" s="49"/>
      <c r="AE176" s="49"/>
      <c r="AF176" s="49"/>
      <c r="AG176" s="49"/>
      <c r="AH176" s="49"/>
      <c r="AI176" s="49"/>
      <c r="AJ176" s="49"/>
    </row>
    <row r="177" spans="1:36" s="9" customFormat="1" ht="15" customHeight="1">
      <c r="A177" s="35">
        <v>5</v>
      </c>
      <c r="B177" s="36"/>
      <c r="C177" s="35" t="s">
        <v>155</v>
      </c>
      <c r="D177" s="35"/>
      <c r="E177" s="35" t="s">
        <v>156</v>
      </c>
      <c r="F177" s="35" t="s">
        <v>185</v>
      </c>
      <c r="G177" s="35" t="s">
        <v>27</v>
      </c>
      <c r="H177" s="35" t="s">
        <v>42</v>
      </c>
      <c r="I177" s="35"/>
      <c r="J177" s="40"/>
      <c r="K177" s="41">
        <v>33227.550000000003</v>
      </c>
      <c r="L177" s="42" t="s">
        <v>29</v>
      </c>
      <c r="M177" s="43"/>
      <c r="N177" s="43">
        <v>144373535</v>
      </c>
      <c r="O177" s="45"/>
      <c r="P177" s="46"/>
      <c r="Q177" s="40"/>
      <c r="R177" s="45"/>
      <c r="S177" s="47">
        <v>44054</v>
      </c>
      <c r="T177" s="47">
        <v>44054</v>
      </c>
      <c r="U177" s="49" t="s">
        <v>186</v>
      </c>
      <c r="V177" s="59" t="s">
        <v>31</v>
      </c>
      <c r="W177" s="49"/>
      <c r="X177" s="60"/>
      <c r="Y177" s="60"/>
      <c r="Z177" s="60"/>
      <c r="AA177" s="60"/>
      <c r="AB177" s="49"/>
      <c r="AC177" s="49"/>
      <c r="AD177" s="49"/>
      <c r="AE177" s="49"/>
      <c r="AF177" s="49"/>
      <c r="AG177" s="49"/>
      <c r="AH177" s="49"/>
      <c r="AI177" s="49"/>
      <c r="AJ177" s="49"/>
    </row>
    <row r="178" spans="1:36" s="9" customFormat="1" ht="15" customHeight="1">
      <c r="A178" s="35">
        <v>5</v>
      </c>
      <c r="B178" s="50"/>
      <c r="C178" s="35" t="s">
        <v>155</v>
      </c>
      <c r="D178" s="35"/>
      <c r="E178" s="35" t="s">
        <v>156</v>
      </c>
      <c r="F178" s="35" t="s">
        <v>187</v>
      </c>
      <c r="G178" s="36" t="s">
        <v>35</v>
      </c>
      <c r="H178" s="35" t="s">
        <v>49</v>
      </c>
      <c r="I178" s="35"/>
      <c r="J178" s="40">
        <v>7500</v>
      </c>
      <c r="K178" s="41">
        <v>149773.12</v>
      </c>
      <c r="L178" s="42" t="s">
        <v>29</v>
      </c>
      <c r="M178" s="43">
        <f>J178/L178</f>
        <v>3750</v>
      </c>
      <c r="N178" s="43">
        <v>33860</v>
      </c>
      <c r="O178" s="45">
        <f>M178/N178</f>
        <v>0.11075014766686356</v>
      </c>
      <c r="P178" s="46"/>
      <c r="Q178" s="40"/>
      <c r="R178" s="45"/>
      <c r="S178" s="47">
        <v>44246</v>
      </c>
      <c r="T178" s="35"/>
      <c r="U178" s="49" t="s">
        <v>30</v>
      </c>
      <c r="V178" s="59" t="s">
        <v>37</v>
      </c>
      <c r="W178" s="49"/>
      <c r="X178" s="60"/>
      <c r="Y178" s="60"/>
      <c r="Z178" s="60"/>
      <c r="AA178" s="60"/>
      <c r="AB178" s="49"/>
      <c r="AC178" s="49"/>
      <c r="AD178" s="49"/>
      <c r="AE178" s="49"/>
      <c r="AF178" s="49"/>
      <c r="AG178" s="49"/>
      <c r="AH178" s="49"/>
      <c r="AI178" s="49"/>
      <c r="AJ178" s="49"/>
    </row>
    <row r="179" spans="1:36" s="9" customFormat="1" ht="15" customHeight="1">
      <c r="A179" s="35">
        <v>5</v>
      </c>
      <c r="B179" s="36"/>
      <c r="C179" s="35" t="s">
        <v>155</v>
      </c>
      <c r="D179" s="35"/>
      <c r="E179" s="35" t="s">
        <v>156</v>
      </c>
      <c r="F179" s="35" t="s">
        <v>90</v>
      </c>
      <c r="G179" s="35" t="s">
        <v>35</v>
      </c>
      <c r="H179" s="35" t="s">
        <v>36</v>
      </c>
      <c r="I179" s="35"/>
      <c r="J179" s="40"/>
      <c r="K179" s="41">
        <v>12333.85</v>
      </c>
      <c r="L179" s="42" t="s">
        <v>29</v>
      </c>
      <c r="M179" s="43"/>
      <c r="N179" s="43">
        <v>34268528</v>
      </c>
      <c r="O179" s="45"/>
      <c r="P179" s="46"/>
      <c r="Q179" s="40"/>
      <c r="R179" s="45"/>
      <c r="S179" s="35"/>
      <c r="T179" s="35"/>
      <c r="U179" s="49" t="s">
        <v>125</v>
      </c>
      <c r="V179" s="59" t="s">
        <v>31</v>
      </c>
      <c r="W179" s="59"/>
      <c r="X179" s="48"/>
      <c r="Y179" s="48"/>
      <c r="Z179" s="48"/>
      <c r="AA179" s="48"/>
      <c r="AB179" s="49"/>
      <c r="AC179" s="49"/>
      <c r="AD179" s="49"/>
      <c r="AE179" s="49"/>
      <c r="AF179" s="49"/>
      <c r="AG179" s="49"/>
      <c r="AH179" s="49"/>
      <c r="AI179" s="49"/>
      <c r="AJ179" s="49"/>
    </row>
    <row r="180" spans="1:36" s="9" customFormat="1" ht="15" customHeight="1">
      <c r="A180" s="35">
        <v>5</v>
      </c>
      <c r="B180" s="50"/>
      <c r="C180" s="35" t="s">
        <v>155</v>
      </c>
      <c r="D180" s="35"/>
      <c r="E180" s="35" t="s">
        <v>156</v>
      </c>
      <c r="F180" s="35" t="s">
        <v>134</v>
      </c>
      <c r="G180" s="35" t="s">
        <v>27</v>
      </c>
      <c r="H180" s="35" t="s">
        <v>42</v>
      </c>
      <c r="I180" s="35"/>
      <c r="J180" s="40">
        <v>2000000</v>
      </c>
      <c r="K180" s="41">
        <v>103385.57</v>
      </c>
      <c r="L180" s="42" t="s">
        <v>29</v>
      </c>
      <c r="M180" s="43">
        <f>J180/L180</f>
        <v>1000000</v>
      </c>
      <c r="N180" s="44">
        <v>6944975</v>
      </c>
      <c r="O180" s="45">
        <f>M180/N180</f>
        <v>0.14398899924045802</v>
      </c>
      <c r="P180" s="46"/>
      <c r="Q180" s="40"/>
      <c r="R180" s="45"/>
      <c r="S180" s="47">
        <v>44196</v>
      </c>
      <c r="T180" s="35"/>
      <c r="U180" s="35" t="s">
        <v>30</v>
      </c>
      <c r="V180" s="48" t="s">
        <v>31</v>
      </c>
      <c r="W180" s="49"/>
      <c r="X180" s="48"/>
      <c r="Y180" s="48"/>
      <c r="Z180" s="48"/>
      <c r="AA180" s="48"/>
      <c r="AB180" s="49"/>
      <c r="AC180" s="49"/>
      <c r="AD180" s="49"/>
      <c r="AE180" s="49"/>
      <c r="AF180" s="49"/>
      <c r="AG180" s="49"/>
      <c r="AH180" s="49"/>
      <c r="AI180" s="49"/>
      <c r="AJ180" s="49"/>
    </row>
    <row r="181" spans="1:36" s="9" customFormat="1" ht="15" customHeight="1">
      <c r="A181" s="35">
        <v>5</v>
      </c>
      <c r="B181" s="36"/>
      <c r="C181" s="35" t="s">
        <v>155</v>
      </c>
      <c r="D181" s="35"/>
      <c r="E181" s="35" t="s">
        <v>156</v>
      </c>
      <c r="F181" s="35" t="s">
        <v>188</v>
      </c>
      <c r="G181" s="36" t="s">
        <v>68</v>
      </c>
      <c r="H181" s="35" t="s">
        <v>49</v>
      </c>
      <c r="I181" s="35"/>
      <c r="J181" s="40">
        <v>2000000</v>
      </c>
      <c r="K181" s="41">
        <v>70799.5</v>
      </c>
      <c r="L181" s="42" t="s">
        <v>29</v>
      </c>
      <c r="M181" s="43">
        <f>J181/L181</f>
        <v>1000000</v>
      </c>
      <c r="N181" s="49">
        <v>5454073</v>
      </c>
      <c r="O181" s="45">
        <f>M181/N181</f>
        <v>0.18334921443112331</v>
      </c>
      <c r="P181" s="46"/>
      <c r="Q181" s="40"/>
      <c r="R181" s="45"/>
      <c r="S181" s="47">
        <v>44256</v>
      </c>
      <c r="T181" s="35"/>
      <c r="U181" s="49" t="s">
        <v>30</v>
      </c>
      <c r="V181" s="59" t="s">
        <v>37</v>
      </c>
      <c r="W181" s="49"/>
      <c r="X181" s="60"/>
      <c r="Y181" s="60"/>
      <c r="Z181" s="60"/>
      <c r="AA181" s="60"/>
      <c r="AB181" s="49"/>
      <c r="AC181" s="49"/>
      <c r="AD181" s="49"/>
      <c r="AE181" s="49"/>
      <c r="AF181" s="49"/>
      <c r="AG181" s="49"/>
      <c r="AH181" s="49"/>
      <c r="AI181" s="49"/>
      <c r="AJ181" s="49"/>
    </row>
    <row r="182" spans="1:36" s="25" customFormat="1" ht="15" customHeight="1">
      <c r="A182" s="35">
        <v>5</v>
      </c>
      <c r="B182" s="36"/>
      <c r="C182" s="35" t="s">
        <v>155</v>
      </c>
      <c r="D182" s="35"/>
      <c r="E182" s="35" t="s">
        <v>156</v>
      </c>
      <c r="F182" s="35" t="s">
        <v>189</v>
      </c>
      <c r="G182" s="35" t="s">
        <v>27</v>
      </c>
      <c r="H182" s="35" t="s">
        <v>42</v>
      </c>
      <c r="I182" s="35"/>
      <c r="J182" s="40"/>
      <c r="K182" s="41">
        <v>27011.74</v>
      </c>
      <c r="L182" s="42" t="s">
        <v>29</v>
      </c>
      <c r="M182" s="43"/>
      <c r="N182" s="43">
        <v>58558270</v>
      </c>
      <c r="O182" s="45"/>
      <c r="P182" s="46"/>
      <c r="Q182" s="40"/>
      <c r="R182" s="45"/>
      <c r="S182" s="47"/>
      <c r="T182" s="35"/>
      <c r="U182" s="49" t="s">
        <v>166</v>
      </c>
      <c r="V182" s="59" t="s">
        <v>37</v>
      </c>
      <c r="W182" s="49"/>
      <c r="X182" s="60"/>
      <c r="Y182" s="60"/>
      <c r="Z182" s="60"/>
      <c r="AA182" s="60"/>
      <c r="AB182" s="49"/>
      <c r="AC182" s="49"/>
      <c r="AD182" s="49"/>
      <c r="AE182" s="49"/>
      <c r="AF182" s="49"/>
      <c r="AG182" s="49"/>
      <c r="AH182" s="49"/>
      <c r="AI182" s="49"/>
      <c r="AJ182" s="49"/>
    </row>
    <row r="183" spans="1:36" s="25" customFormat="1" ht="15" customHeight="1">
      <c r="A183" s="58">
        <v>5</v>
      </c>
      <c r="B183" s="36" t="s">
        <v>190</v>
      </c>
      <c r="C183" s="35" t="s">
        <v>155</v>
      </c>
      <c r="D183" s="35"/>
      <c r="E183" s="35" t="s">
        <v>156</v>
      </c>
      <c r="F183" s="49" t="s">
        <v>189</v>
      </c>
      <c r="G183" s="65" t="s">
        <v>27</v>
      </c>
      <c r="H183" s="49" t="s">
        <v>42</v>
      </c>
      <c r="I183" s="49"/>
      <c r="J183" s="40"/>
      <c r="K183" s="41">
        <v>27011.74</v>
      </c>
      <c r="L183" s="42" t="s">
        <v>29</v>
      </c>
      <c r="M183" s="43"/>
      <c r="N183" s="31">
        <v>58558270</v>
      </c>
      <c r="O183" s="45"/>
      <c r="P183" s="46">
        <v>10000000</v>
      </c>
      <c r="Q183" s="40">
        <f>P183/L183</f>
        <v>5000000</v>
      </c>
      <c r="R183" s="80">
        <f>Q183/N183</f>
        <v>8.5385036135801146E-2</v>
      </c>
      <c r="S183" s="55"/>
      <c r="T183" s="49"/>
      <c r="U183" s="35" t="s">
        <v>160</v>
      </c>
      <c r="V183" s="48" t="s">
        <v>37</v>
      </c>
      <c r="W183" s="48"/>
      <c r="X183" s="48"/>
      <c r="Y183" s="48"/>
      <c r="Z183" s="48"/>
      <c r="AA183" s="48"/>
      <c r="AB183" s="49"/>
      <c r="AC183" s="49"/>
      <c r="AD183" s="49"/>
      <c r="AE183" s="49"/>
      <c r="AF183" s="49"/>
      <c r="AG183" s="49"/>
      <c r="AH183" s="49"/>
      <c r="AI183" s="49"/>
      <c r="AJ183" s="49"/>
    </row>
    <row r="184" spans="1:36" s="25" customFormat="1" ht="15" customHeight="1">
      <c r="A184" s="35">
        <v>5</v>
      </c>
      <c r="B184" s="36"/>
      <c r="C184" s="35" t="s">
        <v>155</v>
      </c>
      <c r="D184" s="35"/>
      <c r="E184" s="35" t="s">
        <v>156</v>
      </c>
      <c r="F184" s="35" t="s">
        <v>96</v>
      </c>
      <c r="G184" s="36" t="s">
        <v>39</v>
      </c>
      <c r="H184" s="35" t="s">
        <v>42</v>
      </c>
      <c r="I184" s="35"/>
      <c r="J184" s="40">
        <v>7000000</v>
      </c>
      <c r="K184" s="41">
        <v>6235.72</v>
      </c>
      <c r="L184" s="42" t="s">
        <v>29</v>
      </c>
      <c r="M184" s="43">
        <f>J184/L184</f>
        <v>3500000</v>
      </c>
      <c r="N184" s="44">
        <v>21803000</v>
      </c>
      <c r="O184" s="45">
        <f>M184/N184</f>
        <v>0.16052836765582718</v>
      </c>
      <c r="P184" s="46"/>
      <c r="Q184" s="40"/>
      <c r="R184" s="45"/>
      <c r="S184" s="47">
        <v>44259</v>
      </c>
      <c r="T184" s="35"/>
      <c r="U184" s="49" t="s">
        <v>30</v>
      </c>
      <c r="V184" s="59" t="s">
        <v>37</v>
      </c>
      <c r="W184" s="49"/>
      <c r="X184" s="60"/>
      <c r="Y184" s="60"/>
      <c r="Z184" s="60"/>
      <c r="AA184" s="60"/>
      <c r="AB184" s="49"/>
      <c r="AC184" s="49"/>
      <c r="AD184" s="49"/>
      <c r="AE184" s="49"/>
      <c r="AF184" s="49"/>
      <c r="AG184" s="49"/>
      <c r="AH184" s="49"/>
      <c r="AI184" s="49"/>
      <c r="AJ184" s="49"/>
    </row>
    <row r="185" spans="1:36" s="25" customFormat="1" ht="15" customHeight="1">
      <c r="A185" s="35">
        <v>5</v>
      </c>
      <c r="B185" s="36"/>
      <c r="C185" s="35" t="s">
        <v>155</v>
      </c>
      <c r="D185" s="35"/>
      <c r="E185" s="35" t="s">
        <v>156</v>
      </c>
      <c r="F185" s="35" t="s">
        <v>191</v>
      </c>
      <c r="G185" s="36" t="s">
        <v>107</v>
      </c>
      <c r="H185" s="35" t="s">
        <v>42</v>
      </c>
      <c r="I185" s="35"/>
      <c r="J185" s="40"/>
      <c r="K185" s="41">
        <v>1345.26</v>
      </c>
      <c r="L185" s="42" t="s">
        <v>29</v>
      </c>
      <c r="M185" s="43"/>
      <c r="N185" s="43"/>
      <c r="O185" s="45"/>
      <c r="P185" s="46"/>
      <c r="Q185" s="40"/>
      <c r="R185" s="45"/>
      <c r="S185" s="47">
        <v>44249</v>
      </c>
      <c r="T185" s="35"/>
      <c r="U185" s="49" t="s">
        <v>192</v>
      </c>
      <c r="V185" s="59" t="s">
        <v>31</v>
      </c>
      <c r="W185" s="49"/>
      <c r="X185" s="60"/>
      <c r="Y185" s="60"/>
      <c r="Z185" s="60"/>
      <c r="AA185" s="60"/>
      <c r="AB185" s="49"/>
      <c r="AC185" s="49"/>
      <c r="AD185" s="49"/>
      <c r="AE185" s="49"/>
      <c r="AF185" s="49"/>
      <c r="AG185" s="49"/>
      <c r="AH185" s="49"/>
      <c r="AI185" s="49"/>
      <c r="AJ185" s="49"/>
    </row>
    <row r="186" spans="1:36" s="25" customFormat="1" ht="15" customHeight="1">
      <c r="A186" s="35">
        <v>5</v>
      </c>
      <c r="B186" s="36"/>
      <c r="C186" s="35" t="s">
        <v>155</v>
      </c>
      <c r="D186" s="35"/>
      <c r="E186" s="35" t="s">
        <v>156</v>
      </c>
      <c r="F186" s="35" t="s">
        <v>193</v>
      </c>
      <c r="G186" s="35" t="s">
        <v>41</v>
      </c>
      <c r="H186" s="35" t="s">
        <v>42</v>
      </c>
      <c r="I186" s="35"/>
      <c r="J186" s="40">
        <v>500000</v>
      </c>
      <c r="K186" s="41">
        <v>27423.09</v>
      </c>
      <c r="L186" s="42" t="s">
        <v>29</v>
      </c>
      <c r="M186" s="43">
        <f t="shared" ref="M186:M198" si="20">J186/L186</f>
        <v>250000</v>
      </c>
      <c r="N186" s="44">
        <v>11694719</v>
      </c>
      <c r="O186" s="45">
        <f t="shared" ref="O186:O196" si="21">M186/N186</f>
        <v>2.1377170327906127E-2</v>
      </c>
      <c r="P186" s="46"/>
      <c r="Q186" s="40"/>
      <c r="R186" s="45"/>
      <c r="S186" s="47">
        <v>44226</v>
      </c>
      <c r="T186" s="35"/>
      <c r="U186" s="49" t="s">
        <v>30</v>
      </c>
      <c r="V186" s="72" t="s">
        <v>31</v>
      </c>
      <c r="W186" s="48" t="s">
        <v>37</v>
      </c>
      <c r="X186" s="60"/>
      <c r="Y186" s="60"/>
      <c r="Z186" s="60"/>
      <c r="AA186" s="60"/>
      <c r="AB186" s="49"/>
      <c r="AC186" s="49"/>
      <c r="AD186" s="49"/>
      <c r="AE186" s="49"/>
      <c r="AF186" s="49"/>
      <c r="AG186" s="49"/>
      <c r="AH186" s="49"/>
      <c r="AI186" s="49"/>
      <c r="AJ186" s="49"/>
    </row>
    <row r="187" spans="1:36" s="25" customFormat="1" ht="15" customHeight="1">
      <c r="A187" s="35">
        <v>5</v>
      </c>
      <c r="B187" s="36" t="s">
        <v>194</v>
      </c>
      <c r="C187" s="35" t="s">
        <v>155</v>
      </c>
      <c r="D187" s="35"/>
      <c r="E187" s="35" t="s">
        <v>156</v>
      </c>
      <c r="F187" s="35" t="s">
        <v>195</v>
      </c>
      <c r="G187" s="36" t="s">
        <v>44</v>
      </c>
      <c r="H187" s="35" t="s">
        <v>42</v>
      </c>
      <c r="I187" s="35"/>
      <c r="J187" s="40">
        <v>50000000</v>
      </c>
      <c r="K187" s="41">
        <v>60143.68</v>
      </c>
      <c r="L187" s="42" t="s">
        <v>29</v>
      </c>
      <c r="M187" s="43">
        <f t="shared" si="20"/>
        <v>25000000</v>
      </c>
      <c r="N187" s="43">
        <v>83429615</v>
      </c>
      <c r="O187" s="45">
        <f t="shared" si="21"/>
        <v>0.29965378600872122</v>
      </c>
      <c r="P187" s="46"/>
      <c r="Q187" s="40"/>
      <c r="R187" s="45"/>
      <c r="S187" s="47"/>
      <c r="T187" s="35"/>
      <c r="U187" s="49" t="s">
        <v>30</v>
      </c>
      <c r="V187" s="59" t="s">
        <v>37</v>
      </c>
      <c r="W187" s="49"/>
      <c r="X187" s="60"/>
      <c r="Y187" s="60"/>
      <c r="Z187" s="60"/>
      <c r="AA187" s="60"/>
      <c r="AB187" s="49"/>
      <c r="AC187" s="49"/>
      <c r="AD187" s="49"/>
      <c r="AE187" s="49"/>
      <c r="AF187" s="49"/>
      <c r="AG187" s="49"/>
      <c r="AH187" s="49"/>
      <c r="AI187" s="49"/>
      <c r="AJ187" s="49"/>
    </row>
    <row r="188" spans="1:36" s="25" customFormat="1" ht="15" customHeight="1">
      <c r="A188" s="35">
        <v>5</v>
      </c>
      <c r="B188" s="36"/>
      <c r="C188" s="35" t="s">
        <v>155</v>
      </c>
      <c r="D188" s="35"/>
      <c r="E188" s="35" t="s">
        <v>156</v>
      </c>
      <c r="F188" s="35" t="s">
        <v>196</v>
      </c>
      <c r="G188" s="36" t="s">
        <v>39</v>
      </c>
      <c r="H188" s="35" t="s">
        <v>28</v>
      </c>
      <c r="I188" s="35"/>
      <c r="J188" s="40">
        <v>1000000</v>
      </c>
      <c r="K188" s="73">
        <v>2852.38</v>
      </c>
      <c r="L188" s="42" t="s">
        <v>29</v>
      </c>
      <c r="M188" s="43">
        <f t="shared" si="20"/>
        <v>500000</v>
      </c>
      <c r="N188" s="44">
        <v>33580650</v>
      </c>
      <c r="O188" s="45">
        <f t="shared" si="21"/>
        <v>1.4889527153286192E-2</v>
      </c>
      <c r="P188" s="46">
        <v>35000000</v>
      </c>
      <c r="Q188" s="40">
        <f>P188/L188</f>
        <v>17500000</v>
      </c>
      <c r="R188" s="45">
        <f>Q188/N188</f>
        <v>0.52113345036501679</v>
      </c>
      <c r="S188" s="47">
        <v>44239</v>
      </c>
      <c r="T188" s="35"/>
      <c r="U188" s="35" t="s">
        <v>30</v>
      </c>
      <c r="V188" s="59" t="s">
        <v>31</v>
      </c>
      <c r="W188" s="59" t="s">
        <v>31</v>
      </c>
      <c r="X188" s="48"/>
      <c r="Y188" s="48"/>
      <c r="Z188" s="48"/>
      <c r="AA188" s="48"/>
      <c r="AB188" s="49"/>
      <c r="AC188" s="49"/>
      <c r="AD188" s="49"/>
      <c r="AE188" s="49"/>
      <c r="AF188" s="49"/>
      <c r="AG188" s="49"/>
      <c r="AH188" s="49"/>
      <c r="AI188" s="49"/>
      <c r="AJ188" s="49"/>
    </row>
    <row r="189" spans="1:36" s="25" customFormat="1" ht="15" customHeight="1">
      <c r="A189" s="35">
        <v>5</v>
      </c>
      <c r="B189" s="36"/>
      <c r="C189" s="35" t="s">
        <v>155</v>
      </c>
      <c r="D189" s="35"/>
      <c r="E189" s="35" t="s">
        <v>156</v>
      </c>
      <c r="F189" s="35" t="s">
        <v>197</v>
      </c>
      <c r="G189" s="35" t="s">
        <v>27</v>
      </c>
      <c r="H189" s="35" t="s">
        <v>28</v>
      </c>
      <c r="I189" s="35"/>
      <c r="J189" s="40">
        <v>10000000</v>
      </c>
      <c r="K189" s="41">
        <v>7418.36</v>
      </c>
      <c r="L189" s="42" t="s">
        <v>29</v>
      </c>
      <c r="M189" s="43">
        <f t="shared" si="20"/>
        <v>5000000</v>
      </c>
      <c r="N189" s="44">
        <v>28515829</v>
      </c>
      <c r="O189" s="45">
        <f t="shared" si="21"/>
        <v>0.1753412113672024</v>
      </c>
      <c r="P189" s="46"/>
      <c r="Q189" s="40"/>
      <c r="R189" s="45"/>
      <c r="S189" s="47">
        <v>44209</v>
      </c>
      <c r="T189" s="35"/>
      <c r="U189" s="35" t="s">
        <v>30</v>
      </c>
      <c r="V189" s="59" t="s">
        <v>37</v>
      </c>
      <c r="W189" s="81"/>
      <c r="X189" s="48"/>
      <c r="Y189" s="48"/>
      <c r="Z189" s="48"/>
      <c r="AA189" s="48"/>
      <c r="AB189" s="49"/>
      <c r="AC189" s="49"/>
      <c r="AD189" s="49"/>
      <c r="AE189" s="49"/>
      <c r="AF189" s="49"/>
      <c r="AG189" s="49"/>
      <c r="AH189" s="49"/>
      <c r="AI189" s="49"/>
      <c r="AJ189" s="49"/>
    </row>
    <row r="190" spans="1:36" s="25" customFormat="1" ht="15" customHeight="1">
      <c r="A190" s="35">
        <v>5</v>
      </c>
      <c r="B190" s="36"/>
      <c r="C190" s="35" t="s">
        <v>155</v>
      </c>
      <c r="D190" s="35"/>
      <c r="E190" s="35" t="s">
        <v>156</v>
      </c>
      <c r="F190" s="35" t="s">
        <v>198</v>
      </c>
      <c r="G190" s="36" t="s">
        <v>39</v>
      </c>
      <c r="H190" s="35" t="s">
        <v>28</v>
      </c>
      <c r="I190" s="35"/>
      <c r="J190" s="40">
        <v>50000000</v>
      </c>
      <c r="K190" s="41">
        <v>37.58</v>
      </c>
      <c r="L190" s="42" t="s">
        <v>29</v>
      </c>
      <c r="M190" s="43">
        <f t="shared" si="20"/>
        <v>25000000</v>
      </c>
      <c r="N190" s="43">
        <v>96462106</v>
      </c>
      <c r="O190" s="45">
        <f t="shared" si="21"/>
        <v>0.25916912906711781</v>
      </c>
      <c r="P190" s="46">
        <v>100000000</v>
      </c>
      <c r="Q190" s="40">
        <f>P190/L190</f>
        <v>50000000</v>
      </c>
      <c r="R190" s="45">
        <f>Q190/N190</f>
        <v>0.51833825813423562</v>
      </c>
      <c r="S190" s="47">
        <v>44253</v>
      </c>
      <c r="T190" s="35"/>
      <c r="U190" s="49" t="s">
        <v>30</v>
      </c>
      <c r="V190" s="59" t="s">
        <v>31</v>
      </c>
      <c r="W190" s="49"/>
      <c r="X190" s="60"/>
      <c r="Y190" s="60"/>
      <c r="Z190" s="60"/>
      <c r="AA190" s="60"/>
      <c r="AB190" s="49"/>
      <c r="AC190" s="49"/>
      <c r="AD190" s="49"/>
      <c r="AE190" s="49"/>
      <c r="AF190" s="49"/>
      <c r="AG190" s="49"/>
      <c r="AH190" s="49"/>
      <c r="AI190" s="49"/>
      <c r="AJ190" s="49"/>
    </row>
    <row r="191" spans="1:36" s="129" customFormat="1" ht="15" customHeight="1">
      <c r="A191" s="111">
        <v>6</v>
      </c>
      <c r="B191" s="112"/>
      <c r="C191" s="111" t="s">
        <v>199</v>
      </c>
      <c r="D191" s="111"/>
      <c r="E191" s="111" t="s">
        <v>200</v>
      </c>
      <c r="F191" s="111" t="s">
        <v>106</v>
      </c>
      <c r="G191" s="111" t="s">
        <v>107</v>
      </c>
      <c r="H191" s="111" t="s">
        <v>42</v>
      </c>
      <c r="I191" s="113"/>
      <c r="J191" s="120">
        <v>220000000</v>
      </c>
      <c r="K191" s="67">
        <v>3473.81</v>
      </c>
      <c r="L191" s="116" t="s">
        <v>201</v>
      </c>
      <c r="M191" s="117">
        <f t="shared" si="20"/>
        <v>220000000</v>
      </c>
      <c r="N191" s="117">
        <v>1359998350</v>
      </c>
      <c r="O191" s="118">
        <f t="shared" si="21"/>
        <v>0.16176490214124156</v>
      </c>
      <c r="P191" s="119">
        <v>180000000</v>
      </c>
      <c r="Q191" s="120">
        <f>P191/L191</f>
        <v>180000000</v>
      </c>
      <c r="R191" s="118">
        <f>Q191/N191</f>
        <v>0.13235310175192491</v>
      </c>
      <c r="S191" s="111"/>
      <c r="T191" s="111"/>
      <c r="U191" s="111" t="s">
        <v>30</v>
      </c>
      <c r="V191" s="121" t="s">
        <v>31</v>
      </c>
      <c r="W191" s="121" t="s">
        <v>31</v>
      </c>
      <c r="X191" s="122" t="s">
        <v>31</v>
      </c>
      <c r="Y191" s="122"/>
      <c r="Z191" s="122"/>
      <c r="AA191" s="122"/>
      <c r="AB191" s="123"/>
      <c r="AC191" s="123"/>
      <c r="AD191" s="123"/>
      <c r="AE191" s="123"/>
      <c r="AF191" s="123"/>
      <c r="AG191" s="123"/>
      <c r="AH191" s="123"/>
      <c r="AI191" s="123"/>
      <c r="AJ191" s="123"/>
    </row>
    <row r="192" spans="1:36" s="124" customFormat="1" ht="15" customHeight="1">
      <c r="A192" s="111">
        <v>6</v>
      </c>
      <c r="B192" s="125" t="s">
        <v>117</v>
      </c>
      <c r="C192" s="111" t="s">
        <v>199</v>
      </c>
      <c r="D192" s="111"/>
      <c r="E192" s="111" t="s">
        <v>200</v>
      </c>
      <c r="F192" s="111" t="s">
        <v>144</v>
      </c>
      <c r="G192" s="111" t="s">
        <v>27</v>
      </c>
      <c r="H192" s="111" t="s">
        <v>42</v>
      </c>
      <c r="I192" s="113"/>
      <c r="J192" s="120">
        <v>1100000</v>
      </c>
      <c r="K192" s="67">
        <v>20854.09</v>
      </c>
      <c r="L192" s="116" t="s">
        <v>201</v>
      </c>
      <c r="M192" s="117">
        <f t="shared" si="20"/>
        <v>1100000</v>
      </c>
      <c r="N192" s="117">
        <v>2303697</v>
      </c>
      <c r="O192" s="118">
        <f t="shared" si="21"/>
        <v>0.47749335090508865</v>
      </c>
      <c r="P192" s="119"/>
      <c r="Q192" s="120"/>
      <c r="R192" s="118"/>
      <c r="S192" s="126"/>
      <c r="T192" s="111"/>
      <c r="U192" s="111" t="s">
        <v>30</v>
      </c>
      <c r="V192" s="122" t="s">
        <v>31</v>
      </c>
      <c r="W192" s="122"/>
      <c r="X192" s="122"/>
      <c r="Y192" s="122"/>
      <c r="Z192" s="122"/>
      <c r="AA192" s="122"/>
      <c r="AB192" s="123"/>
      <c r="AC192" s="123"/>
      <c r="AD192" s="123"/>
      <c r="AE192" s="123"/>
      <c r="AF192" s="123"/>
      <c r="AG192" s="123"/>
      <c r="AH192" s="123"/>
      <c r="AI192" s="123"/>
      <c r="AJ192" s="123"/>
    </row>
    <row r="193" spans="1:36" s="124" customFormat="1" ht="15" customHeight="1">
      <c r="A193" s="111">
        <v>6</v>
      </c>
      <c r="B193" s="112"/>
      <c r="C193" s="111" t="s">
        <v>199</v>
      </c>
      <c r="D193" s="111"/>
      <c r="E193" s="111" t="s">
        <v>200</v>
      </c>
      <c r="F193" s="111" t="s">
        <v>111</v>
      </c>
      <c r="G193" s="111" t="s">
        <v>27</v>
      </c>
      <c r="H193" s="111" t="s">
        <v>42</v>
      </c>
      <c r="I193" s="113"/>
      <c r="J193" s="120">
        <v>38000000</v>
      </c>
      <c r="K193" s="67">
        <v>72259.31</v>
      </c>
      <c r="L193" s="116" t="s">
        <v>201</v>
      </c>
      <c r="M193" s="117">
        <f t="shared" si="20"/>
        <v>38000000</v>
      </c>
      <c r="N193" s="117">
        <v>211049527</v>
      </c>
      <c r="O193" s="118">
        <f t="shared" si="21"/>
        <v>0.18005252387985687</v>
      </c>
      <c r="P193" s="119"/>
      <c r="Q193" s="120"/>
      <c r="R193" s="118"/>
      <c r="S193" s="126">
        <v>44286</v>
      </c>
      <c r="T193" s="111"/>
      <c r="U193" s="111" t="s">
        <v>46</v>
      </c>
      <c r="V193" s="121" t="s">
        <v>31</v>
      </c>
      <c r="W193" s="121"/>
      <c r="X193" s="122"/>
      <c r="Y193" s="122"/>
      <c r="Z193" s="122"/>
      <c r="AA193" s="122"/>
      <c r="AB193" s="123"/>
      <c r="AC193" s="123"/>
      <c r="AD193" s="123"/>
      <c r="AE193" s="123"/>
      <c r="AF193" s="123"/>
      <c r="AG193" s="123"/>
      <c r="AH193" s="123"/>
      <c r="AI193" s="123"/>
      <c r="AJ193" s="123"/>
    </row>
    <row r="194" spans="1:36" s="124" customFormat="1" ht="15" customHeight="1">
      <c r="A194" s="111">
        <v>6</v>
      </c>
      <c r="B194" s="125"/>
      <c r="C194" s="111" t="s">
        <v>199</v>
      </c>
      <c r="D194" s="111"/>
      <c r="E194" s="111" t="s">
        <v>200</v>
      </c>
      <c r="F194" s="111" t="s">
        <v>47</v>
      </c>
      <c r="G194" s="111" t="s">
        <v>35</v>
      </c>
      <c r="H194" s="111" t="s">
        <v>36</v>
      </c>
      <c r="I194" s="111"/>
      <c r="J194" s="120">
        <v>10000000</v>
      </c>
      <c r="K194" s="67">
        <v>34826.31</v>
      </c>
      <c r="L194" s="116" t="s">
        <v>201</v>
      </c>
      <c r="M194" s="117">
        <f t="shared" si="20"/>
        <v>10000000</v>
      </c>
      <c r="N194" s="117">
        <v>37589262</v>
      </c>
      <c r="O194" s="118">
        <f t="shared" si="21"/>
        <v>0.26603342199163155</v>
      </c>
      <c r="P194" s="119">
        <v>28000000</v>
      </c>
      <c r="Q194" s="120">
        <f>P194/L194</f>
        <v>28000000</v>
      </c>
      <c r="R194" s="118">
        <f>Q194/N194</f>
        <v>0.74489358157656838</v>
      </c>
      <c r="S194" s="126">
        <v>44260</v>
      </c>
      <c r="T194" s="111"/>
      <c r="U194" s="111" t="s">
        <v>30</v>
      </c>
      <c r="V194" s="121" t="s">
        <v>37</v>
      </c>
      <c r="W194" s="122" t="s">
        <v>31</v>
      </c>
      <c r="X194" s="122"/>
      <c r="Y194" s="122"/>
      <c r="Z194" s="122"/>
      <c r="AA194" s="122"/>
      <c r="AB194" s="123"/>
      <c r="AC194" s="123"/>
      <c r="AD194" s="123"/>
      <c r="AE194" s="123"/>
      <c r="AF194" s="123"/>
      <c r="AG194" s="123"/>
      <c r="AH194" s="123"/>
      <c r="AI194" s="123"/>
      <c r="AJ194" s="123"/>
    </row>
    <row r="195" spans="1:36" s="124" customFormat="1" ht="15" customHeight="1">
      <c r="A195" s="111">
        <v>6</v>
      </c>
      <c r="B195" s="112"/>
      <c r="C195" s="111" t="s">
        <v>199</v>
      </c>
      <c r="D195" s="111"/>
      <c r="E195" s="111" t="s">
        <v>200</v>
      </c>
      <c r="F195" s="111" t="s">
        <v>48</v>
      </c>
      <c r="G195" s="111" t="s">
        <v>35</v>
      </c>
      <c r="H195" s="111" t="s">
        <v>49</v>
      </c>
      <c r="I195" s="111"/>
      <c r="J195" s="120">
        <v>4000000</v>
      </c>
      <c r="K195" s="67">
        <v>65936.09</v>
      </c>
      <c r="L195" s="116" t="s">
        <v>201</v>
      </c>
      <c r="M195" s="117">
        <f t="shared" si="20"/>
        <v>4000000</v>
      </c>
      <c r="N195" s="117">
        <v>18952038</v>
      </c>
      <c r="O195" s="118">
        <f t="shared" si="21"/>
        <v>0.21105909559700123</v>
      </c>
      <c r="P195" s="119"/>
      <c r="Q195" s="120"/>
      <c r="R195" s="118"/>
      <c r="S195" s="111"/>
      <c r="T195" s="111"/>
      <c r="U195" s="111" t="s">
        <v>30</v>
      </c>
      <c r="V195" s="121" t="s">
        <v>31</v>
      </c>
      <c r="W195" s="122"/>
      <c r="X195" s="122"/>
      <c r="Y195" s="122"/>
      <c r="Z195" s="122"/>
      <c r="AA195" s="122"/>
      <c r="AB195" s="123"/>
      <c r="AC195" s="123"/>
      <c r="AD195" s="123"/>
      <c r="AE195" s="123"/>
      <c r="AF195" s="123"/>
      <c r="AG195" s="123"/>
      <c r="AH195" s="123"/>
      <c r="AI195" s="123"/>
      <c r="AJ195" s="123"/>
    </row>
    <row r="196" spans="1:36" s="124" customFormat="1" ht="15" customHeight="1">
      <c r="A196" s="111">
        <v>6</v>
      </c>
      <c r="B196" s="112"/>
      <c r="C196" s="111" t="s">
        <v>199</v>
      </c>
      <c r="D196" s="111"/>
      <c r="E196" s="111" t="s">
        <v>200</v>
      </c>
      <c r="F196" s="111" t="s">
        <v>51</v>
      </c>
      <c r="G196" s="111" t="s">
        <v>27</v>
      </c>
      <c r="H196" s="111" t="s">
        <v>42</v>
      </c>
      <c r="I196" s="111"/>
      <c r="J196" s="120">
        <v>9000000</v>
      </c>
      <c r="K196" s="67">
        <v>59916.39</v>
      </c>
      <c r="L196" s="116" t="s">
        <v>201</v>
      </c>
      <c r="M196" s="117">
        <f t="shared" si="20"/>
        <v>9000000</v>
      </c>
      <c r="N196" s="132">
        <v>50339443</v>
      </c>
      <c r="O196" s="118">
        <f t="shared" si="21"/>
        <v>0.17878624521133457</v>
      </c>
      <c r="P196" s="119"/>
      <c r="Q196" s="120"/>
      <c r="R196" s="118"/>
      <c r="S196" s="126">
        <v>44281</v>
      </c>
      <c r="T196" s="111"/>
      <c r="U196" s="111" t="s">
        <v>30</v>
      </c>
      <c r="V196" s="122" t="s">
        <v>31</v>
      </c>
      <c r="W196" s="123"/>
      <c r="X196" s="122"/>
      <c r="Y196" s="122"/>
      <c r="Z196" s="122"/>
      <c r="AA196" s="122"/>
      <c r="AB196" s="123"/>
      <c r="AC196" s="123"/>
      <c r="AD196" s="123"/>
      <c r="AE196" s="123"/>
      <c r="AF196" s="123"/>
      <c r="AG196" s="123"/>
      <c r="AH196" s="123"/>
      <c r="AI196" s="123"/>
      <c r="AJ196" s="123"/>
    </row>
    <row r="197" spans="1:36" s="124" customFormat="1" ht="15" customHeight="1">
      <c r="A197" s="111">
        <v>6</v>
      </c>
      <c r="B197" s="112"/>
      <c r="C197" s="111" t="s">
        <v>199</v>
      </c>
      <c r="D197" s="111"/>
      <c r="E197" s="111" t="s">
        <v>200</v>
      </c>
      <c r="F197" s="111" t="s">
        <v>115</v>
      </c>
      <c r="G197" s="111" t="s">
        <v>116</v>
      </c>
      <c r="H197" s="111" t="s">
        <v>54</v>
      </c>
      <c r="I197" s="111"/>
      <c r="J197" s="120">
        <v>500000000</v>
      </c>
      <c r="K197" s="67"/>
      <c r="L197" s="116" t="s">
        <v>201</v>
      </c>
      <c r="M197" s="117">
        <f t="shared" si="20"/>
        <v>500000000</v>
      </c>
      <c r="N197" s="132"/>
      <c r="O197" s="118"/>
      <c r="P197" s="119"/>
      <c r="Q197" s="120"/>
      <c r="R197" s="118"/>
      <c r="S197" s="126">
        <v>44267</v>
      </c>
      <c r="T197" s="111"/>
      <c r="U197" s="111" t="s">
        <v>30</v>
      </c>
      <c r="V197" s="121" t="s">
        <v>31</v>
      </c>
      <c r="W197" s="122"/>
      <c r="X197" s="122"/>
      <c r="Y197" s="122"/>
      <c r="Z197" s="122"/>
      <c r="AA197" s="122"/>
      <c r="AB197" s="123"/>
      <c r="AC197" s="123"/>
      <c r="AD197" s="123"/>
      <c r="AE197" s="123"/>
      <c r="AF197" s="123"/>
      <c r="AG197" s="123"/>
      <c r="AH197" s="123"/>
      <c r="AI197" s="123"/>
      <c r="AJ197" s="123"/>
    </row>
    <row r="198" spans="1:36" s="129" customFormat="1" ht="15" customHeight="1">
      <c r="A198" s="111">
        <v>6</v>
      </c>
      <c r="B198" s="125" t="s">
        <v>202</v>
      </c>
      <c r="C198" s="111" t="s">
        <v>199</v>
      </c>
      <c r="D198" s="111"/>
      <c r="E198" s="111" t="s">
        <v>200</v>
      </c>
      <c r="F198" s="111" t="s">
        <v>61</v>
      </c>
      <c r="G198" s="111" t="s">
        <v>35</v>
      </c>
      <c r="H198" s="111" t="s">
        <v>36</v>
      </c>
      <c r="I198" s="111"/>
      <c r="J198" s="120">
        <v>200000000</v>
      </c>
      <c r="K198" s="67">
        <v>71265.75</v>
      </c>
      <c r="L198" s="116" t="s">
        <v>201</v>
      </c>
      <c r="M198" s="117">
        <f t="shared" si="20"/>
        <v>200000000</v>
      </c>
      <c r="N198" s="117">
        <v>447512041</v>
      </c>
      <c r="O198" s="118">
        <f>M198/N198</f>
        <v>0.44691534903303304</v>
      </c>
      <c r="P198" s="119"/>
      <c r="Q198" s="120"/>
      <c r="R198" s="118"/>
      <c r="S198" s="126">
        <v>44266</v>
      </c>
      <c r="T198" s="111"/>
      <c r="U198" s="111" t="s">
        <v>30</v>
      </c>
      <c r="V198" s="121" t="s">
        <v>31</v>
      </c>
      <c r="W198" s="122" t="s">
        <v>37</v>
      </c>
      <c r="X198" s="122"/>
      <c r="Y198" s="122"/>
      <c r="Z198" s="122"/>
      <c r="AA198" s="122"/>
      <c r="AB198" s="123"/>
      <c r="AC198" s="123"/>
      <c r="AD198" s="123"/>
      <c r="AE198" s="123"/>
      <c r="AF198" s="123"/>
      <c r="AG198" s="123"/>
      <c r="AH198" s="123"/>
      <c r="AI198" s="123"/>
      <c r="AJ198" s="123"/>
    </row>
    <row r="199" spans="1:36" s="124" customFormat="1" ht="15" customHeight="1">
      <c r="A199" s="111">
        <v>6</v>
      </c>
      <c r="B199" s="112"/>
      <c r="C199" s="111" t="s">
        <v>199</v>
      </c>
      <c r="D199" s="111"/>
      <c r="E199" s="111" t="s">
        <v>200</v>
      </c>
      <c r="F199" s="111" t="s">
        <v>81</v>
      </c>
      <c r="G199" s="111" t="s">
        <v>27</v>
      </c>
      <c r="H199" s="111" t="s">
        <v>42</v>
      </c>
      <c r="I199" s="111"/>
      <c r="J199" s="120"/>
      <c r="K199" s="67">
        <v>18393.18</v>
      </c>
      <c r="L199" s="116" t="s">
        <v>201</v>
      </c>
      <c r="M199" s="117"/>
      <c r="N199" s="132">
        <v>127575529</v>
      </c>
      <c r="O199" s="118"/>
      <c r="P199" s="119">
        <v>22000000</v>
      </c>
      <c r="Q199" s="120">
        <f>P199/L199</f>
        <v>22000000</v>
      </c>
      <c r="R199" s="118">
        <f>Q199/N199</f>
        <v>0.17244686479019028</v>
      </c>
      <c r="S199" s="111"/>
      <c r="T199" s="111"/>
      <c r="U199" s="111" t="s">
        <v>76</v>
      </c>
      <c r="V199" s="121" t="s">
        <v>37</v>
      </c>
      <c r="W199" s="138"/>
      <c r="X199" s="138"/>
      <c r="Y199" s="138"/>
      <c r="Z199" s="138"/>
      <c r="AA199" s="138"/>
      <c r="AB199" s="123"/>
      <c r="AC199" s="123"/>
      <c r="AD199" s="123"/>
      <c r="AE199" s="123"/>
      <c r="AF199" s="123"/>
      <c r="AG199" s="123"/>
      <c r="AH199" s="123"/>
      <c r="AI199" s="123"/>
      <c r="AJ199" s="123"/>
    </row>
    <row r="200" spans="1:36" s="124" customFormat="1" ht="15" customHeight="1">
      <c r="A200" s="111">
        <v>6</v>
      </c>
      <c r="B200" s="112"/>
      <c r="C200" s="111" t="s">
        <v>199</v>
      </c>
      <c r="D200" s="111"/>
      <c r="E200" s="111" t="s">
        <v>200</v>
      </c>
      <c r="F200" s="111" t="s">
        <v>85</v>
      </c>
      <c r="G200" s="111" t="s">
        <v>35</v>
      </c>
      <c r="H200" s="111" t="s">
        <v>49</v>
      </c>
      <c r="I200" s="111"/>
      <c r="J200" s="120">
        <v>2000000</v>
      </c>
      <c r="K200" s="67">
        <v>548.29</v>
      </c>
      <c r="L200" s="116" t="s">
        <v>201</v>
      </c>
      <c r="M200" s="117">
        <f>J200/L200</f>
        <v>2000000</v>
      </c>
      <c r="N200" s="117">
        <v>4917000</v>
      </c>
      <c r="O200" s="118">
        <f>M200/N200</f>
        <v>0.40675208460443357</v>
      </c>
      <c r="P200" s="119">
        <v>3000000</v>
      </c>
      <c r="Q200" s="120">
        <f>P200/L200</f>
        <v>3000000</v>
      </c>
      <c r="R200" s="118">
        <f>Q200/N200</f>
        <v>0.61012812690665041</v>
      </c>
      <c r="S200" s="111"/>
      <c r="T200" s="111"/>
      <c r="U200" s="111" t="s">
        <v>30</v>
      </c>
      <c r="V200" s="121" t="s">
        <v>31</v>
      </c>
      <c r="W200" s="122"/>
      <c r="X200" s="122"/>
      <c r="Y200" s="122"/>
      <c r="Z200" s="122"/>
      <c r="AA200" s="122"/>
      <c r="AB200" s="123"/>
      <c r="AC200" s="123"/>
      <c r="AD200" s="123"/>
      <c r="AE200" s="123"/>
      <c r="AF200" s="123"/>
      <c r="AG200" s="123"/>
      <c r="AH200" s="123"/>
      <c r="AI200" s="123"/>
      <c r="AJ200" s="123"/>
    </row>
    <row r="201" spans="1:36" s="124" customFormat="1" ht="15" customHeight="1">
      <c r="A201" s="111">
        <v>6</v>
      </c>
      <c r="B201" s="112"/>
      <c r="C201" s="111" t="s">
        <v>199</v>
      </c>
      <c r="D201" s="111"/>
      <c r="E201" s="111" t="s">
        <v>200</v>
      </c>
      <c r="F201" s="111" t="s">
        <v>88</v>
      </c>
      <c r="G201" s="111" t="s">
        <v>27</v>
      </c>
      <c r="H201" s="111" t="s">
        <v>28</v>
      </c>
      <c r="I201" s="113"/>
      <c r="J201" s="120"/>
      <c r="K201" s="67">
        <v>56582.79</v>
      </c>
      <c r="L201" s="116" t="s">
        <v>201</v>
      </c>
      <c r="M201" s="117"/>
      <c r="N201" s="117">
        <v>32510453</v>
      </c>
      <c r="O201" s="118"/>
      <c r="P201" s="119">
        <v>5000000</v>
      </c>
      <c r="Q201" s="120">
        <f>P201/L201</f>
        <v>5000000</v>
      </c>
      <c r="R201" s="118">
        <f>Q201/N201</f>
        <v>0.15379668809905539</v>
      </c>
      <c r="S201" s="111"/>
      <c r="T201" s="111"/>
      <c r="U201" s="111" t="s">
        <v>76</v>
      </c>
      <c r="V201" s="121" t="s">
        <v>37</v>
      </c>
      <c r="W201" s="121"/>
      <c r="X201" s="122"/>
      <c r="Y201" s="122"/>
      <c r="Z201" s="122"/>
      <c r="AA201" s="122"/>
      <c r="AB201" s="123"/>
      <c r="AC201" s="123"/>
      <c r="AD201" s="123"/>
      <c r="AE201" s="123"/>
      <c r="AF201" s="123"/>
      <c r="AG201" s="123"/>
      <c r="AH201" s="123"/>
      <c r="AI201" s="123"/>
      <c r="AJ201" s="123"/>
    </row>
    <row r="202" spans="1:36" s="124" customFormat="1" ht="15" customHeight="1">
      <c r="A202" s="111">
        <v>6</v>
      </c>
      <c r="B202" s="125"/>
      <c r="C202" s="111" t="s">
        <v>199</v>
      </c>
      <c r="D202" s="111"/>
      <c r="E202" s="111" t="s">
        <v>200</v>
      </c>
      <c r="F202" s="111" t="s">
        <v>89</v>
      </c>
      <c r="G202" s="111" t="s">
        <v>39</v>
      </c>
      <c r="H202" s="111" t="s">
        <v>42</v>
      </c>
      <c r="I202" s="113"/>
      <c r="J202" s="120">
        <v>5000000</v>
      </c>
      <c r="K202" s="67">
        <v>10205.77</v>
      </c>
      <c r="L202" s="116" t="s">
        <v>201</v>
      </c>
      <c r="M202" s="117">
        <f t="shared" ref="M202:M212" si="22">J202/L202</f>
        <v>5000000</v>
      </c>
      <c r="N202" s="117">
        <v>108116615</v>
      </c>
      <c r="O202" s="118">
        <f t="shared" ref="O202:O207" si="23">M202/N202</f>
        <v>4.6246360931666237E-2</v>
      </c>
      <c r="P202" s="119"/>
      <c r="Q202" s="120"/>
      <c r="R202" s="118"/>
      <c r="S202" s="126">
        <v>44305</v>
      </c>
      <c r="T202" s="111"/>
      <c r="U202" s="111" t="s">
        <v>30</v>
      </c>
      <c r="V202" s="121" t="s">
        <v>31</v>
      </c>
      <c r="W202" s="121"/>
      <c r="X202" s="122"/>
      <c r="Y202" s="122"/>
      <c r="Z202" s="122"/>
      <c r="AA202" s="122"/>
      <c r="AB202" s="123"/>
      <c r="AC202" s="123"/>
      <c r="AD202" s="123"/>
      <c r="AE202" s="123"/>
      <c r="AF202" s="123"/>
      <c r="AG202" s="123"/>
      <c r="AH202" s="123"/>
      <c r="AI202" s="123"/>
      <c r="AJ202" s="123"/>
    </row>
    <row r="203" spans="1:36" s="124" customFormat="1" ht="15" customHeight="1">
      <c r="A203" s="111">
        <v>6</v>
      </c>
      <c r="B203" s="112"/>
      <c r="C203" s="111" t="s">
        <v>199</v>
      </c>
      <c r="D203" s="111"/>
      <c r="E203" s="111" t="s">
        <v>200</v>
      </c>
      <c r="F203" s="111" t="s">
        <v>189</v>
      </c>
      <c r="G203" s="111" t="s">
        <v>27</v>
      </c>
      <c r="H203" s="111" t="s">
        <v>42</v>
      </c>
      <c r="I203" s="113"/>
      <c r="J203" s="120">
        <v>11000000</v>
      </c>
      <c r="K203" s="67">
        <v>27011.74</v>
      </c>
      <c r="L203" s="116" t="s">
        <v>201</v>
      </c>
      <c r="M203" s="117">
        <f t="shared" si="22"/>
        <v>11000000</v>
      </c>
      <c r="N203" s="117">
        <v>58558270</v>
      </c>
      <c r="O203" s="118">
        <f t="shared" si="23"/>
        <v>0.1878470794987625</v>
      </c>
      <c r="P203" s="119">
        <v>20000000</v>
      </c>
      <c r="Q203" s="120">
        <f>P203/L203</f>
        <v>20000000</v>
      </c>
      <c r="R203" s="118">
        <f>Q203/N203</f>
        <v>0.34154014454320458</v>
      </c>
      <c r="S203" s="126">
        <v>44287</v>
      </c>
      <c r="T203" s="111"/>
      <c r="U203" s="111" t="s">
        <v>30</v>
      </c>
      <c r="V203" s="122" t="s">
        <v>37</v>
      </c>
      <c r="W203" s="122"/>
      <c r="X203" s="122"/>
      <c r="Y203" s="122"/>
      <c r="Z203" s="122"/>
      <c r="AA203" s="122"/>
      <c r="AB203" s="123"/>
      <c r="AC203" s="123"/>
      <c r="AD203" s="123"/>
      <c r="AE203" s="123"/>
      <c r="AF203" s="123"/>
      <c r="AG203" s="123"/>
      <c r="AH203" s="123"/>
      <c r="AI203" s="123"/>
      <c r="AJ203" s="123"/>
    </row>
    <row r="204" spans="1:36" s="124" customFormat="1" ht="15" customHeight="1">
      <c r="A204" s="111">
        <v>6</v>
      </c>
      <c r="B204" s="112"/>
      <c r="C204" s="111" t="s">
        <v>199</v>
      </c>
      <c r="D204" s="111"/>
      <c r="E204" s="111" t="s">
        <v>200</v>
      </c>
      <c r="F204" s="111" t="s">
        <v>152</v>
      </c>
      <c r="G204" s="111" t="s">
        <v>35</v>
      </c>
      <c r="H204" s="111" t="s">
        <v>36</v>
      </c>
      <c r="I204" s="111"/>
      <c r="J204" s="120">
        <v>6000000</v>
      </c>
      <c r="K204" s="67">
        <v>2528.48</v>
      </c>
      <c r="L204" s="116" t="s">
        <v>201</v>
      </c>
      <c r="M204" s="117">
        <f t="shared" si="22"/>
        <v>6000000</v>
      </c>
      <c r="N204" s="117">
        <v>51709098</v>
      </c>
      <c r="O204" s="118">
        <f t="shared" si="23"/>
        <v>0.1160337393624619</v>
      </c>
      <c r="P204" s="119"/>
      <c r="Q204" s="120"/>
      <c r="R204" s="118"/>
      <c r="S204" s="126">
        <v>44293</v>
      </c>
      <c r="T204" s="111"/>
      <c r="U204" s="111" t="s">
        <v>30</v>
      </c>
      <c r="V204" s="121" t="s">
        <v>31</v>
      </c>
      <c r="W204" s="122" t="s">
        <v>31</v>
      </c>
      <c r="X204" s="122"/>
      <c r="Y204" s="122"/>
      <c r="Z204" s="122"/>
      <c r="AA204" s="122"/>
      <c r="AB204" s="123"/>
      <c r="AC204" s="123"/>
      <c r="AD204" s="123"/>
      <c r="AE204" s="123"/>
      <c r="AF204" s="123"/>
      <c r="AG204" s="123"/>
      <c r="AH204" s="123"/>
      <c r="AI204" s="123"/>
      <c r="AJ204" s="123"/>
    </row>
    <row r="205" spans="1:36" s="124" customFormat="1" ht="15" customHeight="1">
      <c r="A205" s="111">
        <v>6</v>
      </c>
      <c r="B205" s="112"/>
      <c r="C205" s="111" t="s">
        <v>199</v>
      </c>
      <c r="D205" s="111"/>
      <c r="E205" s="111" t="s">
        <v>200</v>
      </c>
      <c r="F205" s="111" t="s">
        <v>25</v>
      </c>
      <c r="G205" s="111" t="s">
        <v>35</v>
      </c>
      <c r="H205" s="111" t="s">
        <v>36</v>
      </c>
      <c r="I205" s="111"/>
      <c r="J205" s="120">
        <v>30000000</v>
      </c>
      <c r="K205" s="67">
        <v>65664.92</v>
      </c>
      <c r="L205" s="116" t="s">
        <v>201</v>
      </c>
      <c r="M205" s="117">
        <f t="shared" si="22"/>
        <v>30000000</v>
      </c>
      <c r="N205" s="117">
        <v>66834405</v>
      </c>
      <c r="O205" s="118">
        <f t="shared" si="23"/>
        <v>0.44887060788526506</v>
      </c>
      <c r="P205" s="119">
        <v>22000000</v>
      </c>
      <c r="Q205" s="120">
        <f>P205/L205</f>
        <v>22000000</v>
      </c>
      <c r="R205" s="118">
        <f>Q205/N205</f>
        <v>0.32917177911586104</v>
      </c>
      <c r="S205" s="111"/>
      <c r="T205" s="111"/>
      <c r="U205" s="111" t="s">
        <v>30</v>
      </c>
      <c r="V205" s="121" t="s">
        <v>31</v>
      </c>
      <c r="W205" s="122"/>
      <c r="X205" s="122"/>
      <c r="Y205" s="122"/>
      <c r="Z205" s="122"/>
      <c r="AA205" s="122"/>
      <c r="AB205" s="123"/>
      <c r="AC205" s="123"/>
      <c r="AD205" s="123"/>
      <c r="AE205" s="123"/>
      <c r="AF205" s="123"/>
      <c r="AG205" s="123"/>
      <c r="AH205" s="123"/>
      <c r="AI205" s="123"/>
      <c r="AJ205" s="123"/>
    </row>
    <row r="206" spans="1:36" s="124" customFormat="1" ht="15" customHeight="1">
      <c r="A206" s="111">
        <v>6</v>
      </c>
      <c r="B206" s="125"/>
      <c r="C206" s="111" t="s">
        <v>199</v>
      </c>
      <c r="D206" s="111"/>
      <c r="E206" s="111" t="s">
        <v>200</v>
      </c>
      <c r="F206" s="111" t="s">
        <v>102</v>
      </c>
      <c r="G206" s="111" t="s">
        <v>35</v>
      </c>
      <c r="H206" s="111" t="s">
        <v>36</v>
      </c>
      <c r="I206" s="113">
        <v>1000000000</v>
      </c>
      <c r="J206" s="120">
        <v>100000000</v>
      </c>
      <c r="K206" s="67">
        <v>99137.53</v>
      </c>
      <c r="L206" s="116" t="s">
        <v>201</v>
      </c>
      <c r="M206" s="117">
        <f t="shared" si="22"/>
        <v>100000000</v>
      </c>
      <c r="N206" s="117">
        <v>328239523</v>
      </c>
      <c r="O206" s="118">
        <f t="shared" si="23"/>
        <v>0.3046555731193894</v>
      </c>
      <c r="P206" s="119">
        <v>200000000</v>
      </c>
      <c r="Q206" s="120">
        <f>P206/L206</f>
        <v>200000000</v>
      </c>
      <c r="R206" s="118">
        <f>Q206/N206</f>
        <v>0.6093111462387788</v>
      </c>
      <c r="S206" s="126">
        <v>44254</v>
      </c>
      <c r="T206" s="111"/>
      <c r="U206" s="111" t="s">
        <v>30</v>
      </c>
      <c r="V206" s="122" t="s">
        <v>37</v>
      </c>
      <c r="W206" s="122"/>
      <c r="X206" s="122"/>
      <c r="Y206" s="122"/>
      <c r="Z206" s="122"/>
      <c r="AA206" s="122"/>
      <c r="AB206" s="123"/>
      <c r="AC206" s="123"/>
      <c r="AD206" s="123"/>
      <c r="AE206" s="123"/>
      <c r="AF206" s="123"/>
      <c r="AG206" s="123"/>
      <c r="AH206" s="123"/>
      <c r="AI206" s="123"/>
      <c r="AJ206" s="123"/>
    </row>
    <row r="207" spans="1:36" s="9" customFormat="1" ht="15" customHeight="1">
      <c r="A207" s="35">
        <v>7</v>
      </c>
      <c r="B207" s="36"/>
      <c r="C207" s="35" t="s">
        <v>203</v>
      </c>
      <c r="D207" s="35"/>
      <c r="E207" s="35" t="s">
        <v>204</v>
      </c>
      <c r="F207" s="35" t="s">
        <v>47</v>
      </c>
      <c r="G207" s="35" t="s">
        <v>35</v>
      </c>
      <c r="H207" s="35" t="s">
        <v>36</v>
      </c>
      <c r="I207" s="41"/>
      <c r="J207" s="40">
        <v>72000000</v>
      </c>
      <c r="K207" s="41">
        <v>34826.31</v>
      </c>
      <c r="L207" s="42" t="s">
        <v>29</v>
      </c>
      <c r="M207" s="43">
        <f t="shared" si="22"/>
        <v>36000000</v>
      </c>
      <c r="N207" s="43">
        <v>37589262</v>
      </c>
      <c r="O207" s="45">
        <f t="shared" si="23"/>
        <v>0.95772031916987355</v>
      </c>
      <c r="P207" s="46"/>
      <c r="Q207" s="40"/>
      <c r="R207" s="45"/>
      <c r="S207" s="35"/>
      <c r="T207" s="35"/>
      <c r="U207" s="35" t="s">
        <v>30</v>
      </c>
      <c r="V207" s="59" t="s">
        <v>31</v>
      </c>
      <c r="W207" s="81"/>
      <c r="X207" s="48"/>
      <c r="Y207" s="48"/>
      <c r="Z207" s="48"/>
      <c r="AA207" s="48"/>
      <c r="AB207" s="49"/>
      <c r="AC207" s="49"/>
      <c r="AD207" s="49"/>
      <c r="AE207" s="49"/>
      <c r="AF207" s="49"/>
      <c r="AG207" s="49"/>
      <c r="AH207" s="49"/>
      <c r="AI207" s="49"/>
      <c r="AJ207" s="49"/>
    </row>
    <row r="208" spans="1:36" s="9" customFormat="1" ht="15" customHeight="1">
      <c r="A208" s="35">
        <v>7</v>
      </c>
      <c r="B208" s="36"/>
      <c r="C208" s="35" t="s">
        <v>203</v>
      </c>
      <c r="D208" s="35"/>
      <c r="E208" s="35" t="s">
        <v>204</v>
      </c>
      <c r="F208" s="35" t="s">
        <v>115</v>
      </c>
      <c r="G208" s="35" t="s">
        <v>54</v>
      </c>
      <c r="H208" s="35" t="s">
        <v>54</v>
      </c>
      <c r="I208" s="41"/>
      <c r="J208" s="40">
        <v>200000000</v>
      </c>
      <c r="K208" s="41"/>
      <c r="L208" s="42" t="s">
        <v>29</v>
      </c>
      <c r="M208" s="43">
        <f t="shared" si="22"/>
        <v>100000000</v>
      </c>
      <c r="N208" s="43"/>
      <c r="O208" s="45"/>
      <c r="P208" s="46"/>
      <c r="Q208" s="40"/>
      <c r="R208" s="45"/>
      <c r="S208" s="35"/>
      <c r="T208" s="35"/>
      <c r="U208" s="35" t="s">
        <v>30</v>
      </c>
      <c r="V208" s="59" t="s">
        <v>31</v>
      </c>
      <c r="W208" s="81"/>
      <c r="X208" s="48"/>
      <c r="Y208" s="48"/>
      <c r="Z208" s="48"/>
      <c r="AA208" s="48"/>
      <c r="AB208" s="49"/>
      <c r="AC208" s="49"/>
      <c r="AD208" s="49"/>
      <c r="AE208" s="49"/>
      <c r="AF208" s="49"/>
      <c r="AG208" s="49"/>
      <c r="AH208" s="49"/>
      <c r="AI208" s="49"/>
      <c r="AJ208" s="49"/>
    </row>
    <row r="209" spans="1:36" s="9" customFormat="1" ht="15" customHeight="1">
      <c r="A209" s="35">
        <v>7</v>
      </c>
      <c r="B209" s="36"/>
      <c r="C209" s="35" t="s">
        <v>203</v>
      </c>
      <c r="D209" s="35"/>
      <c r="E209" s="35" t="s">
        <v>204</v>
      </c>
      <c r="F209" s="35" t="s">
        <v>61</v>
      </c>
      <c r="G209" s="35" t="s">
        <v>35</v>
      </c>
      <c r="H209" s="35" t="s">
        <v>36</v>
      </c>
      <c r="I209" s="41"/>
      <c r="J209" s="40">
        <v>300000000</v>
      </c>
      <c r="K209" s="41">
        <v>71265.75</v>
      </c>
      <c r="L209" s="42" t="s">
        <v>29</v>
      </c>
      <c r="M209" s="43">
        <f t="shared" si="22"/>
        <v>150000000</v>
      </c>
      <c r="N209" s="43">
        <v>447512041</v>
      </c>
      <c r="O209" s="45">
        <f>M209/N209</f>
        <v>0.33518651177477482</v>
      </c>
      <c r="P209" s="46"/>
      <c r="Q209" s="40"/>
      <c r="R209" s="45"/>
      <c r="S209" s="35"/>
      <c r="T209" s="35"/>
      <c r="U209" s="35" t="s">
        <v>30</v>
      </c>
      <c r="V209" s="59" t="s">
        <v>31</v>
      </c>
      <c r="W209" s="81"/>
      <c r="X209" s="48"/>
      <c r="Y209" s="48"/>
      <c r="Z209" s="48"/>
      <c r="AA209" s="48"/>
      <c r="AB209" s="49"/>
      <c r="AC209" s="49"/>
      <c r="AD209" s="49"/>
      <c r="AE209" s="49"/>
      <c r="AF209" s="49"/>
      <c r="AG209" s="49"/>
      <c r="AH209" s="49"/>
      <c r="AI209" s="49"/>
      <c r="AJ209" s="49"/>
    </row>
    <row r="210" spans="1:36" s="9" customFormat="1" ht="15" customHeight="1">
      <c r="A210" s="35">
        <v>7</v>
      </c>
      <c r="B210" s="36"/>
      <c r="C210" s="35" t="s">
        <v>203</v>
      </c>
      <c r="D210" s="35"/>
      <c r="E210" s="35" t="s">
        <v>204</v>
      </c>
      <c r="F210" s="35" t="s">
        <v>25</v>
      </c>
      <c r="G210" s="35" t="s">
        <v>35</v>
      </c>
      <c r="H210" s="35" t="s">
        <v>36</v>
      </c>
      <c r="I210" s="41"/>
      <c r="J210" s="40">
        <v>60000000</v>
      </c>
      <c r="K210" s="41">
        <v>65664.92</v>
      </c>
      <c r="L210" s="42" t="s">
        <v>29</v>
      </c>
      <c r="M210" s="43">
        <f t="shared" si="22"/>
        <v>30000000</v>
      </c>
      <c r="N210" s="43">
        <v>66834405</v>
      </c>
      <c r="O210" s="45">
        <f>M210/N210</f>
        <v>0.44887060788526506</v>
      </c>
      <c r="P210" s="46"/>
      <c r="Q210" s="40"/>
      <c r="R210" s="45"/>
      <c r="S210" s="35"/>
      <c r="T210" s="35"/>
      <c r="U210" s="35" t="s">
        <v>30</v>
      </c>
      <c r="V210" s="59" t="s">
        <v>31</v>
      </c>
      <c r="W210" s="81"/>
      <c r="X210" s="48"/>
      <c r="Y210" s="48"/>
      <c r="Z210" s="48"/>
      <c r="AA210" s="48"/>
      <c r="AB210" s="49"/>
      <c r="AC210" s="49"/>
      <c r="AD210" s="49"/>
      <c r="AE210" s="49"/>
      <c r="AF210" s="49"/>
      <c r="AG210" s="49"/>
      <c r="AH210" s="49"/>
      <c r="AI210" s="49"/>
      <c r="AJ210" s="49"/>
    </row>
    <row r="211" spans="1:36" s="25" customFormat="1" ht="15" customHeight="1">
      <c r="A211" s="35">
        <v>7</v>
      </c>
      <c r="B211" s="36"/>
      <c r="C211" s="35" t="s">
        <v>203</v>
      </c>
      <c r="D211" s="35"/>
      <c r="E211" s="35" t="s">
        <v>204</v>
      </c>
      <c r="F211" s="35" t="s">
        <v>102</v>
      </c>
      <c r="G211" s="35" t="s">
        <v>35</v>
      </c>
      <c r="H211" s="35" t="s">
        <v>36</v>
      </c>
      <c r="I211" s="82">
        <v>2100000000</v>
      </c>
      <c r="J211" s="40">
        <v>100000000</v>
      </c>
      <c r="K211" s="41">
        <v>99137.53</v>
      </c>
      <c r="L211" s="42" t="s">
        <v>29</v>
      </c>
      <c r="M211" s="43">
        <f t="shared" si="22"/>
        <v>50000000</v>
      </c>
      <c r="N211" s="43">
        <v>328239523</v>
      </c>
      <c r="O211" s="45">
        <f>M211/N211</f>
        <v>0.1523277865596947</v>
      </c>
      <c r="P211" s="46">
        <v>500000000</v>
      </c>
      <c r="Q211" s="40">
        <f>P211/L211</f>
        <v>250000000</v>
      </c>
      <c r="R211" s="45">
        <f>Q211/N211</f>
        <v>0.7616389327984735</v>
      </c>
      <c r="S211" s="35"/>
      <c r="T211" s="35"/>
      <c r="U211" s="35" t="s">
        <v>30</v>
      </c>
      <c r="V211" s="59" t="s">
        <v>31</v>
      </c>
      <c r="W211" s="48"/>
      <c r="X211" s="48"/>
      <c r="Y211" s="48"/>
      <c r="Z211" s="48"/>
      <c r="AA211" s="48"/>
      <c r="AB211" s="49"/>
      <c r="AC211" s="49"/>
      <c r="AD211" s="49"/>
      <c r="AE211" s="49"/>
      <c r="AF211" s="49"/>
      <c r="AG211" s="49"/>
      <c r="AH211" s="49"/>
      <c r="AI211" s="49"/>
      <c r="AJ211" s="49"/>
    </row>
    <row r="212" spans="1:36" s="124" customFormat="1" ht="15" customHeight="1">
      <c r="A212" s="133">
        <v>8</v>
      </c>
      <c r="B212" s="112"/>
      <c r="C212" s="133" t="s">
        <v>205</v>
      </c>
      <c r="D212" s="133"/>
      <c r="E212" s="133" t="s">
        <v>120</v>
      </c>
      <c r="F212" s="133" t="s">
        <v>61</v>
      </c>
      <c r="G212" s="133" t="s">
        <v>35</v>
      </c>
      <c r="H212" s="133" t="s">
        <v>36</v>
      </c>
      <c r="I212" s="133"/>
      <c r="J212" s="145">
        <v>225000000</v>
      </c>
      <c r="K212" s="127">
        <v>71265.75</v>
      </c>
      <c r="L212" s="116" t="s">
        <v>29</v>
      </c>
      <c r="M212" s="117">
        <f t="shared" si="22"/>
        <v>112500000</v>
      </c>
      <c r="N212" s="117">
        <v>447512041</v>
      </c>
      <c r="O212" s="118">
        <f>M212/N212</f>
        <v>0.25138988383108107</v>
      </c>
      <c r="P212" s="146">
        <v>180000000</v>
      </c>
      <c r="Q212" s="120">
        <f>P212/L212</f>
        <v>90000000</v>
      </c>
      <c r="R212" s="118">
        <f>Q212/N212</f>
        <v>0.20111190706486487</v>
      </c>
      <c r="S212" s="133"/>
      <c r="T212" s="133"/>
      <c r="U212" s="111" t="s">
        <v>30</v>
      </c>
      <c r="V212" s="147" t="s">
        <v>31</v>
      </c>
      <c r="W212" s="121" t="s">
        <v>31</v>
      </c>
      <c r="X212" s="147"/>
      <c r="Y212" s="147"/>
      <c r="Z212" s="147"/>
      <c r="AA212" s="147"/>
      <c r="AB212" s="123"/>
      <c r="AC212" s="123"/>
      <c r="AD212" s="123"/>
      <c r="AE212" s="123"/>
      <c r="AF212" s="123"/>
      <c r="AG212" s="123"/>
      <c r="AH212" s="123"/>
      <c r="AI212" s="123"/>
      <c r="AJ212" s="123"/>
    </row>
    <row r="213" spans="1:36" s="124" customFormat="1" ht="15" customHeight="1">
      <c r="A213" s="133">
        <v>8</v>
      </c>
      <c r="B213" s="112"/>
      <c r="C213" s="133" t="s">
        <v>205</v>
      </c>
      <c r="D213" s="133"/>
      <c r="E213" s="133" t="s">
        <v>120</v>
      </c>
      <c r="F213" s="133" t="s">
        <v>120</v>
      </c>
      <c r="G213" s="133" t="s">
        <v>35</v>
      </c>
      <c r="H213" s="133" t="s">
        <v>49</v>
      </c>
      <c r="I213" s="133"/>
      <c r="J213" s="145"/>
      <c r="K213" s="67">
        <v>42543.88</v>
      </c>
      <c r="L213" s="116" t="s">
        <v>29</v>
      </c>
      <c r="M213" s="117"/>
      <c r="N213" s="117">
        <v>83132799</v>
      </c>
      <c r="O213" s="118"/>
      <c r="P213" s="146">
        <v>20000000</v>
      </c>
      <c r="Q213" s="120">
        <f>P213/L213</f>
        <v>10000000</v>
      </c>
      <c r="R213" s="118">
        <f>Q213/N213</f>
        <v>0.12028946601449086</v>
      </c>
      <c r="S213" s="133"/>
      <c r="T213" s="133"/>
      <c r="U213" s="123" t="s">
        <v>76</v>
      </c>
      <c r="V213" s="122" t="s">
        <v>37</v>
      </c>
      <c r="W213" s="122" t="s">
        <v>37</v>
      </c>
      <c r="X213" s="122"/>
      <c r="Y213" s="122"/>
      <c r="Z213" s="122"/>
      <c r="AA213" s="122"/>
      <c r="AB213" s="123"/>
      <c r="AC213" s="123"/>
      <c r="AD213" s="123"/>
      <c r="AE213" s="123"/>
      <c r="AF213" s="123"/>
      <c r="AG213" s="123"/>
      <c r="AH213" s="123"/>
      <c r="AI213" s="123"/>
      <c r="AJ213" s="123"/>
    </row>
    <row r="214" spans="1:36" s="124" customFormat="1" ht="15" customHeight="1">
      <c r="A214" s="133">
        <v>8</v>
      </c>
      <c r="B214" s="112"/>
      <c r="C214" s="133" t="s">
        <v>205</v>
      </c>
      <c r="D214" s="133"/>
      <c r="E214" s="133" t="s">
        <v>120</v>
      </c>
      <c r="F214" s="133" t="s">
        <v>81</v>
      </c>
      <c r="G214" s="133" t="s">
        <v>27</v>
      </c>
      <c r="H214" s="133" t="s">
        <v>42</v>
      </c>
      <c r="I214" s="133"/>
      <c r="J214" s="145"/>
      <c r="K214" s="67">
        <v>18393.18</v>
      </c>
      <c r="L214" s="116" t="s">
        <v>29</v>
      </c>
      <c r="M214" s="117"/>
      <c r="N214" s="132">
        <v>127575529</v>
      </c>
      <c r="O214" s="118"/>
      <c r="P214" s="146">
        <v>35000000</v>
      </c>
      <c r="Q214" s="120">
        <f>P214/L214</f>
        <v>17500000</v>
      </c>
      <c r="R214" s="118">
        <f>Q214/N214</f>
        <v>0.13717364244674227</v>
      </c>
      <c r="S214" s="148"/>
      <c r="T214" s="133"/>
      <c r="U214" s="111" t="s">
        <v>76</v>
      </c>
      <c r="V214" s="121" t="s">
        <v>31</v>
      </c>
      <c r="W214" s="122"/>
      <c r="X214" s="122"/>
      <c r="Y214" s="122"/>
      <c r="Z214" s="122"/>
      <c r="AA214" s="122"/>
      <c r="AB214" s="123"/>
      <c r="AC214" s="123"/>
      <c r="AD214" s="123"/>
      <c r="AE214" s="123"/>
      <c r="AF214" s="123"/>
      <c r="AG214" s="123"/>
      <c r="AH214" s="123"/>
      <c r="AI214" s="123"/>
      <c r="AJ214" s="123"/>
    </row>
    <row r="215" spans="1:36" s="124" customFormat="1" ht="15" customHeight="1">
      <c r="A215" s="133">
        <v>8</v>
      </c>
      <c r="B215" s="112"/>
      <c r="C215" s="133" t="s">
        <v>205</v>
      </c>
      <c r="D215" s="133"/>
      <c r="E215" s="133" t="s">
        <v>120</v>
      </c>
      <c r="F215" s="111" t="s">
        <v>88</v>
      </c>
      <c r="G215" s="111" t="s">
        <v>27</v>
      </c>
      <c r="H215" s="111" t="s">
        <v>28</v>
      </c>
      <c r="I215" s="113"/>
      <c r="J215" s="120"/>
      <c r="K215" s="67">
        <v>56582.79</v>
      </c>
      <c r="L215" s="116" t="s">
        <v>29</v>
      </c>
      <c r="M215" s="117"/>
      <c r="N215" s="117">
        <v>32510453</v>
      </c>
      <c r="O215" s="118"/>
      <c r="P215" s="119"/>
      <c r="Q215" s="120"/>
      <c r="R215" s="118"/>
      <c r="S215" s="111"/>
      <c r="T215" s="111"/>
      <c r="U215" s="111" t="s">
        <v>76</v>
      </c>
      <c r="V215" s="121" t="s">
        <v>37</v>
      </c>
      <c r="W215" s="121"/>
      <c r="X215" s="122"/>
      <c r="Y215" s="122"/>
      <c r="Z215" s="122"/>
      <c r="AA215" s="122"/>
      <c r="AB215" s="123"/>
      <c r="AC215" s="123"/>
      <c r="AD215" s="123"/>
      <c r="AE215" s="123"/>
      <c r="AF215" s="123"/>
      <c r="AG215" s="123"/>
      <c r="AH215" s="123"/>
      <c r="AI215" s="123"/>
      <c r="AJ215" s="123"/>
    </row>
    <row r="216" spans="1:36" s="124" customFormat="1" ht="15" customHeight="1">
      <c r="A216" s="133">
        <v>8</v>
      </c>
      <c r="B216" s="112"/>
      <c r="C216" s="133" t="s">
        <v>205</v>
      </c>
      <c r="D216" s="133"/>
      <c r="E216" s="133" t="s">
        <v>120</v>
      </c>
      <c r="F216" s="133" t="s">
        <v>90</v>
      </c>
      <c r="G216" s="133" t="s">
        <v>35</v>
      </c>
      <c r="H216" s="133" t="s">
        <v>49</v>
      </c>
      <c r="I216" s="133"/>
      <c r="J216" s="145"/>
      <c r="K216" s="67">
        <v>12333.85</v>
      </c>
      <c r="L216" s="116" t="s">
        <v>29</v>
      </c>
      <c r="M216" s="117"/>
      <c r="N216" s="117">
        <v>34268528</v>
      </c>
      <c r="O216" s="118"/>
      <c r="P216" s="146"/>
      <c r="Q216" s="120"/>
      <c r="R216" s="118"/>
      <c r="S216" s="133"/>
      <c r="T216" s="133"/>
      <c r="U216" s="123" t="s">
        <v>125</v>
      </c>
      <c r="V216" s="122" t="s">
        <v>31</v>
      </c>
      <c r="W216" s="122"/>
      <c r="X216" s="122"/>
      <c r="Y216" s="122"/>
      <c r="Z216" s="122"/>
      <c r="AA216" s="122"/>
      <c r="AB216" s="123"/>
      <c r="AC216" s="123"/>
      <c r="AD216" s="123"/>
      <c r="AE216" s="123"/>
      <c r="AF216" s="123"/>
      <c r="AG216" s="123"/>
      <c r="AH216" s="123"/>
      <c r="AI216" s="123"/>
      <c r="AJ216" s="123"/>
    </row>
    <row r="217" spans="1:36" s="124" customFormat="1" ht="15" customHeight="1">
      <c r="A217" s="133">
        <v>8</v>
      </c>
      <c r="B217" s="112"/>
      <c r="C217" s="133" t="s">
        <v>205</v>
      </c>
      <c r="D217" s="133"/>
      <c r="E217" s="133" t="s">
        <v>120</v>
      </c>
      <c r="F217" s="133" t="s">
        <v>136</v>
      </c>
      <c r="G217" s="133" t="s">
        <v>68</v>
      </c>
      <c r="H217" s="133" t="s">
        <v>49</v>
      </c>
      <c r="I217" s="133"/>
      <c r="J217" s="145">
        <v>5000000</v>
      </c>
      <c r="K217" s="67">
        <v>78248.399999999994</v>
      </c>
      <c r="L217" s="116" t="s">
        <v>29</v>
      </c>
      <c r="M217" s="117">
        <f>J217/L217</f>
        <v>2500000</v>
      </c>
      <c r="N217" s="117">
        <v>8574832</v>
      </c>
      <c r="O217" s="118">
        <f>M217/N217</f>
        <v>0.29155090152203567</v>
      </c>
      <c r="P217" s="146"/>
      <c r="Q217" s="120"/>
      <c r="R217" s="118"/>
      <c r="S217" s="133"/>
      <c r="T217" s="133"/>
      <c r="U217" s="123" t="s">
        <v>30</v>
      </c>
      <c r="V217" s="122" t="s">
        <v>37</v>
      </c>
      <c r="W217" s="122"/>
      <c r="X217" s="122"/>
      <c r="Y217" s="122"/>
      <c r="Z217" s="122"/>
      <c r="AA217" s="122"/>
      <c r="AB217" s="123"/>
      <c r="AC217" s="123"/>
      <c r="AD217" s="123"/>
      <c r="AE217" s="123"/>
      <c r="AF217" s="123"/>
      <c r="AG217" s="123"/>
      <c r="AH217" s="123"/>
      <c r="AI217" s="123"/>
      <c r="AJ217" s="123"/>
    </row>
    <row r="218" spans="1:36" s="124" customFormat="1" ht="15" customHeight="1">
      <c r="A218" s="133">
        <v>8</v>
      </c>
      <c r="B218" s="112"/>
      <c r="C218" s="133" t="s">
        <v>205</v>
      </c>
      <c r="D218" s="133"/>
      <c r="E218" s="133" t="s">
        <v>120</v>
      </c>
      <c r="F218" s="133" t="s">
        <v>25</v>
      </c>
      <c r="G218" s="133" t="s">
        <v>35</v>
      </c>
      <c r="H218" s="133" t="s">
        <v>49</v>
      </c>
      <c r="I218" s="133"/>
      <c r="J218" s="145">
        <v>50000000</v>
      </c>
      <c r="K218" s="67">
        <v>65664.92</v>
      </c>
      <c r="L218" s="116" t="s">
        <v>29</v>
      </c>
      <c r="M218" s="117">
        <f>J218/L218</f>
        <v>25000000</v>
      </c>
      <c r="N218" s="117">
        <v>66834405</v>
      </c>
      <c r="O218" s="118">
        <f>M218/N218</f>
        <v>0.37405883990438754</v>
      </c>
      <c r="P218" s="146"/>
      <c r="Q218" s="120"/>
      <c r="R218" s="118"/>
      <c r="S218" s="133"/>
      <c r="T218" s="133"/>
      <c r="U218" s="123" t="s">
        <v>30</v>
      </c>
      <c r="V218" s="122" t="s">
        <v>37</v>
      </c>
      <c r="W218" s="122"/>
      <c r="X218" s="122"/>
      <c r="Y218" s="122"/>
      <c r="Z218" s="122"/>
      <c r="AA218" s="122"/>
      <c r="AB218" s="123"/>
      <c r="AC218" s="123"/>
      <c r="AD218" s="123"/>
      <c r="AE218" s="123"/>
      <c r="AF218" s="123"/>
      <c r="AG218" s="123"/>
      <c r="AH218" s="123"/>
      <c r="AI218" s="123"/>
      <c r="AJ218" s="123"/>
    </row>
    <row r="219" spans="1:36" s="9" customFormat="1" ht="15" customHeight="1">
      <c r="A219" s="35">
        <v>9</v>
      </c>
      <c r="B219" s="36"/>
      <c r="C219" s="35" t="s">
        <v>206</v>
      </c>
      <c r="D219" s="35"/>
      <c r="E219" s="35" t="s">
        <v>102</v>
      </c>
      <c r="F219" s="35" t="s">
        <v>67</v>
      </c>
      <c r="G219" s="35" t="s">
        <v>35</v>
      </c>
      <c r="H219" s="35" t="s">
        <v>49</v>
      </c>
      <c r="I219" s="37">
        <v>275000000</v>
      </c>
      <c r="J219" s="40">
        <v>4000000</v>
      </c>
      <c r="K219" s="41">
        <v>96935.59</v>
      </c>
      <c r="L219" s="42" t="s">
        <v>201</v>
      </c>
      <c r="M219" s="43">
        <f>J219/L219</f>
        <v>4000000</v>
      </c>
      <c r="N219" s="43">
        <v>9053300</v>
      </c>
      <c r="O219" s="45">
        <f>M219/N219</f>
        <v>0.44182784178144985</v>
      </c>
      <c r="P219" s="46"/>
      <c r="Q219" s="40"/>
      <c r="R219" s="83"/>
      <c r="S219" s="35"/>
      <c r="T219" s="35"/>
      <c r="U219" s="35" t="s">
        <v>30</v>
      </c>
      <c r="V219" s="48" t="s">
        <v>31</v>
      </c>
      <c r="W219" s="59" t="s">
        <v>31</v>
      </c>
      <c r="X219" s="48"/>
      <c r="Y219" s="48"/>
      <c r="Z219" s="48"/>
      <c r="AA219" s="48"/>
      <c r="AB219" s="49"/>
      <c r="AC219" s="49"/>
      <c r="AD219" s="49"/>
      <c r="AE219" s="49"/>
      <c r="AF219" s="49"/>
      <c r="AG219" s="49"/>
      <c r="AH219" s="49"/>
      <c r="AI219" s="49"/>
      <c r="AJ219" s="49"/>
    </row>
    <row r="220" spans="1:36" s="9" customFormat="1" ht="15" customHeight="1">
      <c r="A220" s="35">
        <v>9</v>
      </c>
      <c r="B220" s="36"/>
      <c r="C220" s="35" t="s">
        <v>206</v>
      </c>
      <c r="D220" s="35"/>
      <c r="E220" s="35" t="s">
        <v>102</v>
      </c>
      <c r="F220" s="35" t="s">
        <v>207</v>
      </c>
      <c r="G220" s="35" t="s">
        <v>35</v>
      </c>
      <c r="H220" s="35" t="s">
        <v>49</v>
      </c>
      <c r="I220" s="35"/>
      <c r="J220" s="40"/>
      <c r="K220" s="41">
        <v>10498.36</v>
      </c>
      <c r="L220" s="42" t="s">
        <v>201</v>
      </c>
      <c r="M220" s="43"/>
      <c r="N220" s="43">
        <v>5703569</v>
      </c>
      <c r="O220" s="45"/>
      <c r="P220" s="46"/>
      <c r="Q220" s="40"/>
      <c r="R220" s="83"/>
      <c r="S220" s="35"/>
      <c r="T220" s="35"/>
      <c r="U220" s="35" t="s">
        <v>208</v>
      </c>
      <c r="V220" s="59" t="s">
        <v>31</v>
      </c>
      <c r="W220" s="48"/>
      <c r="X220" s="48"/>
      <c r="Y220" s="48"/>
      <c r="Z220" s="48"/>
      <c r="AA220" s="48"/>
      <c r="AB220" s="49"/>
      <c r="AC220" s="49"/>
      <c r="AD220" s="49"/>
      <c r="AE220" s="49"/>
      <c r="AF220" s="49"/>
      <c r="AG220" s="49"/>
      <c r="AH220" s="49"/>
      <c r="AI220" s="49"/>
      <c r="AJ220" s="49"/>
    </row>
    <row r="221" spans="1:36" s="124" customFormat="1" ht="15" customHeight="1">
      <c r="A221" s="123">
        <v>10</v>
      </c>
      <c r="B221" s="112"/>
      <c r="C221" s="123" t="s">
        <v>209</v>
      </c>
      <c r="D221" s="123"/>
      <c r="E221" s="123" t="s">
        <v>210</v>
      </c>
      <c r="F221" s="123" t="s">
        <v>47</v>
      </c>
      <c r="G221" s="123" t="s">
        <v>35</v>
      </c>
      <c r="H221" s="123" t="s">
        <v>49</v>
      </c>
      <c r="I221" s="123"/>
      <c r="J221" s="120">
        <v>76000000</v>
      </c>
      <c r="K221" s="67">
        <v>34826.31</v>
      </c>
      <c r="L221" s="116" t="s">
        <v>29</v>
      </c>
      <c r="M221" s="117">
        <f>J221/L221</f>
        <v>38000000</v>
      </c>
      <c r="N221" s="132">
        <v>37589262</v>
      </c>
      <c r="O221" s="118">
        <f>M221/N221</f>
        <v>1.0109270035681999</v>
      </c>
      <c r="P221" s="132"/>
      <c r="Q221" s="120"/>
      <c r="R221" s="118"/>
      <c r="S221" s="123"/>
      <c r="T221" s="123"/>
      <c r="U221" s="111" t="s">
        <v>30</v>
      </c>
      <c r="V221" s="121" t="s">
        <v>31</v>
      </c>
      <c r="W221" s="122"/>
      <c r="X221" s="122"/>
      <c r="Y221" s="122"/>
      <c r="Z221" s="122"/>
      <c r="AA221" s="122"/>
      <c r="AB221" s="123"/>
      <c r="AC221" s="123"/>
      <c r="AD221" s="123"/>
      <c r="AE221" s="123"/>
      <c r="AF221" s="123"/>
      <c r="AG221" s="123"/>
      <c r="AH221" s="123"/>
      <c r="AI221" s="123"/>
      <c r="AJ221" s="123"/>
    </row>
    <row r="222" spans="1:36" s="9" customFormat="1" ht="15" customHeight="1">
      <c r="A222" s="35">
        <v>11</v>
      </c>
      <c r="B222" s="50"/>
      <c r="C222" s="35" t="s">
        <v>211</v>
      </c>
      <c r="D222" s="35"/>
      <c r="E222" s="35" t="s">
        <v>150</v>
      </c>
      <c r="F222" s="84" t="s">
        <v>111</v>
      </c>
      <c r="G222" s="84" t="s">
        <v>27</v>
      </c>
      <c r="H222" s="84" t="s">
        <v>42</v>
      </c>
      <c r="I222" s="84"/>
      <c r="J222" s="85"/>
      <c r="K222" s="41">
        <v>72259.31</v>
      </c>
      <c r="L222" s="86">
        <v>2</v>
      </c>
      <c r="M222" s="56"/>
      <c r="N222" s="44">
        <v>211049527</v>
      </c>
      <c r="O222" s="87"/>
      <c r="P222" s="56"/>
      <c r="Q222" s="84"/>
      <c r="R222" s="84"/>
      <c r="S222" s="35"/>
      <c r="T222" s="35"/>
      <c r="U222" s="35" t="s">
        <v>168</v>
      </c>
      <c r="V222" s="72" t="s">
        <v>37</v>
      </c>
      <c r="W222" s="49"/>
      <c r="X222" s="48"/>
      <c r="Y222" s="48"/>
      <c r="Z222" s="48"/>
      <c r="AA222" s="48"/>
      <c r="AB222" s="49"/>
      <c r="AC222" s="49"/>
      <c r="AD222" s="49"/>
      <c r="AE222" s="49"/>
      <c r="AF222" s="49"/>
      <c r="AG222" s="49"/>
      <c r="AH222" s="49"/>
      <c r="AI222" s="49"/>
      <c r="AJ222" s="49"/>
    </row>
    <row r="223" spans="1:36" s="9" customFormat="1" ht="15" customHeight="1">
      <c r="A223" s="35">
        <v>11</v>
      </c>
      <c r="B223" s="50"/>
      <c r="C223" s="35" t="s">
        <v>211</v>
      </c>
      <c r="D223" s="35"/>
      <c r="E223" s="35" t="s">
        <v>150</v>
      </c>
      <c r="F223" s="84" t="s">
        <v>57</v>
      </c>
      <c r="G223" s="84" t="s">
        <v>44</v>
      </c>
      <c r="H223" s="84" t="s">
        <v>28</v>
      </c>
      <c r="I223" s="84"/>
      <c r="J223" s="85">
        <v>2000000</v>
      </c>
      <c r="K223" s="41">
        <v>22934.34</v>
      </c>
      <c r="L223" s="86" t="s">
        <v>29</v>
      </c>
      <c r="M223" s="56">
        <f>J223/L223</f>
        <v>1000000</v>
      </c>
      <c r="N223" s="56">
        <v>17373662</v>
      </c>
      <c r="O223" s="87">
        <f>M223/N223</f>
        <v>5.755838924459334E-2</v>
      </c>
      <c r="P223" s="56"/>
      <c r="Q223" s="84"/>
      <c r="R223" s="84"/>
      <c r="S223" s="35"/>
      <c r="T223" s="35"/>
      <c r="U223" s="35" t="s">
        <v>30</v>
      </c>
      <c r="V223" s="48" t="s">
        <v>31</v>
      </c>
      <c r="W223" s="48"/>
      <c r="X223" s="48"/>
      <c r="Y223" s="48"/>
      <c r="Z223" s="48"/>
      <c r="AA223" s="48"/>
      <c r="AB223" s="49"/>
      <c r="AC223" s="49"/>
      <c r="AD223" s="49"/>
      <c r="AE223" s="49"/>
      <c r="AF223" s="49"/>
      <c r="AG223" s="49"/>
      <c r="AH223" s="49"/>
      <c r="AI223" s="49"/>
      <c r="AJ223" s="49"/>
    </row>
    <row r="224" spans="1:36" s="9" customFormat="1" ht="15" customHeight="1">
      <c r="A224" s="35">
        <v>11</v>
      </c>
      <c r="B224" s="50"/>
      <c r="C224" s="35" t="s">
        <v>211</v>
      </c>
      <c r="D224" s="35"/>
      <c r="E224" s="35" t="s">
        <v>150</v>
      </c>
      <c r="F224" s="84" t="s">
        <v>88</v>
      </c>
      <c r="G224" s="84" t="s">
        <v>27</v>
      </c>
      <c r="H224" s="84" t="s">
        <v>42</v>
      </c>
      <c r="I224" s="84"/>
      <c r="J224" s="88"/>
      <c r="K224" s="41">
        <v>56582.79</v>
      </c>
      <c r="L224" s="86">
        <v>2</v>
      </c>
      <c r="M224" s="56"/>
      <c r="N224" s="56">
        <v>32510453</v>
      </c>
      <c r="O224" s="87"/>
      <c r="P224" s="56"/>
      <c r="Q224" s="84"/>
      <c r="R224" s="84"/>
      <c r="S224" s="35"/>
      <c r="T224" s="35"/>
      <c r="U224" s="35" t="s">
        <v>168</v>
      </c>
      <c r="V224" s="72" t="s">
        <v>37</v>
      </c>
      <c r="W224" s="49"/>
      <c r="X224" s="72"/>
      <c r="Y224" s="72"/>
      <c r="Z224" s="72"/>
      <c r="AA224" s="72"/>
      <c r="AB224" s="49"/>
      <c r="AC224" s="49"/>
      <c r="AD224" s="49"/>
      <c r="AE224" s="49"/>
      <c r="AF224" s="49"/>
      <c r="AG224" s="49"/>
      <c r="AH224" s="49"/>
      <c r="AI224" s="49"/>
      <c r="AJ224" s="49"/>
    </row>
    <row r="225" spans="1:36" s="124" customFormat="1" ht="15" customHeight="1">
      <c r="A225" s="111">
        <v>12</v>
      </c>
      <c r="B225" s="112"/>
      <c r="C225" s="111" t="s">
        <v>212</v>
      </c>
      <c r="D225" s="111"/>
      <c r="E225" s="111" t="s">
        <v>213</v>
      </c>
      <c r="F225" s="111" t="s">
        <v>61</v>
      </c>
      <c r="G225" s="111" t="s">
        <v>35</v>
      </c>
      <c r="H225" s="111" t="s">
        <v>49</v>
      </c>
      <c r="I225" s="67"/>
      <c r="J225" s="120"/>
      <c r="K225" s="127">
        <v>71265.75</v>
      </c>
      <c r="L225" s="116" t="s">
        <v>29</v>
      </c>
      <c r="M225" s="117"/>
      <c r="N225" s="117">
        <v>447512041</v>
      </c>
      <c r="O225" s="118"/>
      <c r="P225" s="119">
        <v>60000000</v>
      </c>
      <c r="Q225" s="120">
        <f>P225/L225</f>
        <v>30000000</v>
      </c>
      <c r="R225" s="118">
        <f>Q225/N225</f>
        <v>6.7037302354954961E-2</v>
      </c>
      <c r="S225" s="111"/>
      <c r="T225" s="111"/>
      <c r="U225" s="111" t="s">
        <v>76</v>
      </c>
      <c r="V225" s="138" t="s">
        <v>31</v>
      </c>
      <c r="W225" s="123"/>
      <c r="X225" s="123"/>
      <c r="Y225" s="123"/>
      <c r="Z225" s="123"/>
      <c r="AA225" s="123"/>
      <c r="AB225" s="123"/>
      <c r="AC225" s="123"/>
      <c r="AD225" s="123"/>
      <c r="AE225" s="123"/>
      <c r="AF225" s="123"/>
      <c r="AG225" s="123"/>
      <c r="AH225" s="123"/>
      <c r="AI225" s="123"/>
      <c r="AJ225" s="123"/>
    </row>
    <row r="226" spans="1:36" s="124" customFormat="1" ht="15" customHeight="1">
      <c r="A226" s="111">
        <v>12</v>
      </c>
      <c r="B226" s="112"/>
      <c r="C226" s="111" t="s">
        <v>212</v>
      </c>
      <c r="D226" s="111"/>
      <c r="E226" s="111" t="s">
        <v>213</v>
      </c>
      <c r="F226" s="111" t="s">
        <v>25</v>
      </c>
      <c r="G226" s="111" t="s">
        <v>35</v>
      </c>
      <c r="H226" s="111" t="s">
        <v>49</v>
      </c>
      <c r="I226" s="113">
        <v>603010000</v>
      </c>
      <c r="J226" s="120">
        <v>100000000</v>
      </c>
      <c r="K226" s="67">
        <v>65664.92</v>
      </c>
      <c r="L226" s="116" t="s">
        <v>29</v>
      </c>
      <c r="M226" s="117">
        <f>J226/L226</f>
        <v>50000000</v>
      </c>
      <c r="N226" s="117">
        <v>66834405</v>
      </c>
      <c r="O226" s="118">
        <f>M226/N226</f>
        <v>0.74811767980877508</v>
      </c>
      <c r="P226" s="119">
        <v>90000000</v>
      </c>
      <c r="Q226" s="120">
        <f>P226/L226</f>
        <v>45000000</v>
      </c>
      <c r="R226" s="118">
        <f>Q226/N226</f>
        <v>0.67330591182789767</v>
      </c>
      <c r="S226" s="111"/>
      <c r="T226" s="111"/>
      <c r="U226" s="111" t="s">
        <v>30</v>
      </c>
      <c r="V226" s="121" t="s">
        <v>31</v>
      </c>
      <c r="W226" s="121" t="s">
        <v>31</v>
      </c>
      <c r="X226" s="123"/>
      <c r="Y226" s="123"/>
      <c r="Z226" s="123"/>
      <c r="AA226" s="123"/>
      <c r="AB226" s="123"/>
      <c r="AC226" s="123"/>
      <c r="AD226" s="123"/>
      <c r="AE226" s="123"/>
      <c r="AF226" s="123"/>
      <c r="AG226" s="123"/>
      <c r="AH226" s="123"/>
      <c r="AI226" s="123"/>
      <c r="AJ226" s="123"/>
    </row>
    <row r="227" spans="1:36" s="9" customFormat="1" ht="15" customHeight="1">
      <c r="A227" s="35">
        <v>13</v>
      </c>
      <c r="B227" s="77"/>
      <c r="C227" s="35" t="s">
        <v>214</v>
      </c>
      <c r="D227" s="35"/>
      <c r="E227" s="35"/>
      <c r="F227" s="35" t="s">
        <v>53</v>
      </c>
      <c r="G227" s="35" t="s">
        <v>54</v>
      </c>
      <c r="H227" s="35" t="s">
        <v>54</v>
      </c>
      <c r="I227" s="37"/>
      <c r="J227" s="40">
        <v>210000000</v>
      </c>
      <c r="K227" s="35"/>
      <c r="L227" s="42"/>
      <c r="M227" s="43"/>
      <c r="N227" s="43"/>
      <c r="O227" s="43"/>
      <c r="P227" s="46">
        <v>900000000</v>
      </c>
      <c r="Q227" s="40"/>
      <c r="R227" s="45"/>
      <c r="S227" s="35"/>
      <c r="T227" s="35"/>
      <c r="U227" s="35" t="s">
        <v>30</v>
      </c>
      <c r="V227" s="48" t="s">
        <v>31</v>
      </c>
      <c r="W227" s="48" t="s">
        <v>31</v>
      </c>
      <c r="X227" s="48" t="s">
        <v>31</v>
      </c>
      <c r="Y227" s="48" t="s">
        <v>31</v>
      </c>
      <c r="Z227" s="48"/>
      <c r="AA227" s="48"/>
      <c r="AB227" s="49"/>
      <c r="AC227" s="49"/>
      <c r="AD227" s="49"/>
      <c r="AE227" s="49"/>
      <c r="AF227" s="49"/>
      <c r="AG227" s="49"/>
      <c r="AH227" s="49"/>
      <c r="AI227" s="49"/>
      <c r="AJ227" s="49"/>
    </row>
    <row r="228" spans="1:36" s="124" customFormat="1" ht="15" customHeight="1">
      <c r="A228" s="111">
        <v>15</v>
      </c>
      <c r="B228" s="112"/>
      <c r="C228" s="111" t="s">
        <v>215</v>
      </c>
      <c r="D228" s="111"/>
      <c r="E228" s="111" t="s">
        <v>64</v>
      </c>
      <c r="F228" s="111" t="s">
        <v>111</v>
      </c>
      <c r="G228" s="111" t="s">
        <v>27</v>
      </c>
      <c r="H228" s="111" t="s">
        <v>42</v>
      </c>
      <c r="I228" s="111"/>
      <c r="J228" s="120">
        <v>20000000</v>
      </c>
      <c r="K228" s="67">
        <v>72259.31</v>
      </c>
      <c r="L228" s="116" t="s">
        <v>29</v>
      </c>
      <c r="M228" s="117">
        <f>J228/L228</f>
        <v>10000000</v>
      </c>
      <c r="N228" s="117">
        <v>211049527</v>
      </c>
      <c r="O228" s="150">
        <f>M228/N228</f>
        <v>4.7382243126278124E-2</v>
      </c>
      <c r="P228" s="119"/>
      <c r="Q228" s="120"/>
      <c r="R228" s="115"/>
      <c r="S228" s="111"/>
      <c r="T228" s="111"/>
      <c r="U228" s="111" t="s">
        <v>30</v>
      </c>
      <c r="V228" s="122" t="s">
        <v>31</v>
      </c>
      <c r="W228" s="122" t="s">
        <v>31</v>
      </c>
      <c r="X228" s="123"/>
      <c r="Y228" s="123"/>
      <c r="Z228" s="123"/>
      <c r="AA228" s="123"/>
      <c r="AB228" s="123"/>
      <c r="AC228" s="123"/>
      <c r="AD228" s="123"/>
      <c r="AE228" s="123"/>
      <c r="AF228" s="123"/>
      <c r="AG228" s="123"/>
      <c r="AH228" s="123"/>
      <c r="AI228" s="123"/>
      <c r="AJ228" s="123"/>
    </row>
    <row r="229" spans="1:36" s="124" customFormat="1" ht="15" customHeight="1">
      <c r="A229" s="111">
        <v>15</v>
      </c>
      <c r="B229" s="125" t="s">
        <v>216</v>
      </c>
      <c r="C229" s="111" t="s">
        <v>215</v>
      </c>
      <c r="D229" s="111"/>
      <c r="E229" s="111" t="s">
        <v>64</v>
      </c>
      <c r="F229" s="111" t="s">
        <v>174</v>
      </c>
      <c r="G229" s="111" t="s">
        <v>41</v>
      </c>
      <c r="H229" s="111" t="s">
        <v>42</v>
      </c>
      <c r="I229" s="111"/>
      <c r="J229" s="120">
        <v>70000000</v>
      </c>
      <c r="K229" s="67">
        <v>17176.509999999998</v>
      </c>
      <c r="L229" s="116" t="s">
        <v>29</v>
      </c>
      <c r="M229" s="117">
        <f>J229/L229</f>
        <v>35000000</v>
      </c>
      <c r="N229" s="117">
        <v>1366417754</v>
      </c>
      <c r="O229" s="150">
        <f>M229/N229</f>
        <v>2.5614421283346411E-2</v>
      </c>
      <c r="P229" s="119">
        <v>4500000</v>
      </c>
      <c r="Q229" s="120">
        <f>P229/L229</f>
        <v>2250000</v>
      </c>
      <c r="R229" s="151">
        <f>Q229/N229</f>
        <v>1.6466413682151265E-3</v>
      </c>
      <c r="S229" s="126">
        <v>44199</v>
      </c>
      <c r="T229" s="111"/>
      <c r="U229" s="111" t="s">
        <v>217</v>
      </c>
      <c r="V229" s="122" t="s">
        <v>31</v>
      </c>
      <c r="W229" s="122" t="s">
        <v>37</v>
      </c>
      <c r="X229" s="123"/>
      <c r="Y229" s="123"/>
      <c r="Z229" s="123"/>
      <c r="AA229" s="123"/>
      <c r="AB229" s="123"/>
      <c r="AC229" s="123"/>
      <c r="AD229" s="123"/>
      <c r="AE229" s="123"/>
      <c r="AF229" s="123"/>
      <c r="AG229" s="123"/>
      <c r="AH229" s="123"/>
      <c r="AI229" s="123"/>
      <c r="AJ229" s="123"/>
    </row>
    <row r="230" spans="1:36" s="124" customFormat="1" ht="15" customHeight="1">
      <c r="A230" s="111">
        <v>15</v>
      </c>
      <c r="B230" s="112"/>
      <c r="C230" s="111" t="s">
        <v>215</v>
      </c>
      <c r="D230" s="111"/>
      <c r="E230" s="111" t="s">
        <v>64</v>
      </c>
      <c r="F230" s="111" t="s">
        <v>175</v>
      </c>
      <c r="G230" s="111" t="s">
        <v>27</v>
      </c>
      <c r="H230" s="111" t="s">
        <v>42</v>
      </c>
      <c r="I230" s="111"/>
      <c r="J230" s="120">
        <v>500000</v>
      </c>
      <c r="K230" s="67">
        <v>32237.96</v>
      </c>
      <c r="L230" s="116" t="s">
        <v>29</v>
      </c>
      <c r="M230" s="117">
        <f>J230/L230</f>
        <v>250000</v>
      </c>
      <c r="N230" s="117">
        <v>82913906</v>
      </c>
      <c r="O230" s="150">
        <f>M230/N230</f>
        <v>3.0151757655706149E-3</v>
      </c>
      <c r="P230" s="119"/>
      <c r="Q230" s="120"/>
      <c r="R230" s="151"/>
      <c r="S230" s="126">
        <v>44244</v>
      </c>
      <c r="T230" s="111"/>
      <c r="U230" s="111" t="s">
        <v>30</v>
      </c>
      <c r="V230" s="122" t="s">
        <v>37</v>
      </c>
      <c r="W230" s="122"/>
      <c r="X230" s="123"/>
      <c r="Y230" s="123"/>
      <c r="Z230" s="123"/>
      <c r="AA230" s="123"/>
      <c r="AB230" s="123"/>
      <c r="AC230" s="123"/>
      <c r="AD230" s="123"/>
      <c r="AE230" s="123"/>
      <c r="AF230" s="123"/>
      <c r="AG230" s="123"/>
      <c r="AH230" s="123"/>
      <c r="AI230" s="123"/>
      <c r="AJ230" s="123"/>
    </row>
    <row r="231" spans="1:36" s="124" customFormat="1" ht="15" customHeight="1">
      <c r="A231" s="111">
        <v>15</v>
      </c>
      <c r="B231" s="112" t="s">
        <v>218</v>
      </c>
      <c r="C231" s="111" t="s">
        <v>215</v>
      </c>
      <c r="D231" s="111"/>
      <c r="E231" s="111" t="s">
        <v>64</v>
      </c>
      <c r="F231" s="111" t="s">
        <v>89</v>
      </c>
      <c r="G231" s="111" t="s">
        <v>41</v>
      </c>
      <c r="H231" s="111" t="s">
        <v>42</v>
      </c>
      <c r="I231" s="111"/>
      <c r="J231" s="120">
        <v>8000000</v>
      </c>
      <c r="K231" s="67">
        <v>10205.77</v>
      </c>
      <c r="L231" s="116" t="s">
        <v>29</v>
      </c>
      <c r="M231" s="117">
        <f>J231/L231</f>
        <v>4000000</v>
      </c>
      <c r="N231" s="117">
        <v>108116615</v>
      </c>
      <c r="O231" s="150">
        <f>M231/N231</f>
        <v>3.6997088745332994E-2</v>
      </c>
      <c r="P231" s="119"/>
      <c r="Q231" s="120"/>
      <c r="R231" s="151"/>
      <c r="S231" s="126">
        <v>44305</v>
      </c>
      <c r="T231" s="111"/>
      <c r="U231" s="111" t="s">
        <v>30</v>
      </c>
      <c r="V231" s="122" t="s">
        <v>37</v>
      </c>
      <c r="W231" s="122"/>
      <c r="X231" s="123"/>
      <c r="Y231" s="123"/>
      <c r="Z231" s="123"/>
      <c r="AA231" s="123"/>
      <c r="AB231" s="123"/>
      <c r="AC231" s="123"/>
      <c r="AD231" s="123"/>
      <c r="AE231" s="123"/>
      <c r="AF231" s="123"/>
      <c r="AG231" s="123"/>
      <c r="AH231" s="123"/>
      <c r="AI231" s="123"/>
      <c r="AJ231" s="123"/>
    </row>
    <row r="232" spans="1:36" s="124" customFormat="1" ht="15" customHeight="1">
      <c r="A232" s="111">
        <v>15</v>
      </c>
      <c r="B232" s="112"/>
      <c r="C232" s="111" t="s">
        <v>215</v>
      </c>
      <c r="D232" s="111"/>
      <c r="E232" s="111" t="s">
        <v>64</v>
      </c>
      <c r="F232" s="111" t="s">
        <v>102</v>
      </c>
      <c r="G232" s="111" t="s">
        <v>35</v>
      </c>
      <c r="H232" s="111" t="s">
        <v>49</v>
      </c>
      <c r="I232" s="111"/>
      <c r="J232" s="120"/>
      <c r="K232" s="67">
        <v>99137.53</v>
      </c>
      <c r="L232" s="116" t="s">
        <v>29</v>
      </c>
      <c r="M232" s="117"/>
      <c r="N232" s="117">
        <v>1366417754</v>
      </c>
      <c r="O232" s="150"/>
      <c r="P232" s="119">
        <v>100000000</v>
      </c>
      <c r="Q232" s="120">
        <f>P232/L232</f>
        <v>50000000</v>
      </c>
      <c r="R232" s="118">
        <f>Q232/N232</f>
        <v>3.6592030404780589E-2</v>
      </c>
      <c r="S232" s="126"/>
      <c r="T232" s="111"/>
      <c r="U232" s="111" t="s">
        <v>76</v>
      </c>
      <c r="V232" s="122" t="s">
        <v>37</v>
      </c>
      <c r="W232" s="122"/>
      <c r="X232" s="123"/>
      <c r="Y232" s="123"/>
      <c r="Z232" s="123"/>
      <c r="AA232" s="123"/>
      <c r="AB232" s="123"/>
      <c r="AC232" s="123"/>
      <c r="AD232" s="123"/>
      <c r="AE232" s="123"/>
      <c r="AF232" s="123"/>
      <c r="AG232" s="123"/>
      <c r="AH232" s="123"/>
      <c r="AI232" s="123"/>
      <c r="AJ232" s="123"/>
    </row>
    <row r="233" spans="1:36" s="9" customFormat="1" ht="15" customHeight="1">
      <c r="A233" s="49">
        <v>21</v>
      </c>
      <c r="B233" s="50"/>
      <c r="C233" s="89" t="s">
        <v>219</v>
      </c>
      <c r="D233" s="89"/>
      <c r="E233" s="89" t="s">
        <v>220</v>
      </c>
      <c r="F233" s="49" t="s">
        <v>108</v>
      </c>
      <c r="G233" s="49" t="s">
        <v>44</v>
      </c>
      <c r="H233" s="26" t="s">
        <v>42</v>
      </c>
      <c r="I233" s="26"/>
      <c r="J233" s="29">
        <v>1000000</v>
      </c>
      <c r="K233" s="41">
        <v>45814.51</v>
      </c>
      <c r="L233" s="91">
        <v>2</v>
      </c>
      <c r="M233" s="31">
        <f t="shared" ref="M233:M239" si="24">J233/L233</f>
        <v>500000</v>
      </c>
      <c r="N233" s="28">
        <v>2854191</v>
      </c>
      <c r="O233" s="32">
        <f t="shared" ref="O233:O239" si="25">M233/N233</f>
        <v>0.17518098823799808</v>
      </c>
      <c r="P233" s="89"/>
      <c r="Q233" s="40"/>
      <c r="R233" s="92"/>
      <c r="S233" s="55"/>
      <c r="T233" s="49"/>
      <c r="U233" s="49" t="s">
        <v>30</v>
      </c>
      <c r="V233" s="48" t="s">
        <v>31</v>
      </c>
      <c r="W233" s="59"/>
      <c r="X233" s="59"/>
      <c r="Y233" s="59"/>
      <c r="Z233" s="59"/>
      <c r="AA233" s="59"/>
      <c r="AB233" s="49"/>
      <c r="AC233" s="49"/>
      <c r="AD233" s="49"/>
      <c r="AE233" s="49"/>
      <c r="AF233" s="49"/>
      <c r="AG233" s="49"/>
      <c r="AH233" s="49"/>
      <c r="AI233" s="49"/>
      <c r="AJ233" s="49"/>
    </row>
    <row r="234" spans="1:36" s="9" customFormat="1" ht="15" customHeight="1">
      <c r="A234" s="35">
        <v>21</v>
      </c>
      <c r="B234" s="50"/>
      <c r="C234" s="79" t="s">
        <v>219</v>
      </c>
      <c r="D234" s="79"/>
      <c r="E234" s="79" t="s">
        <v>220</v>
      </c>
      <c r="F234" s="35" t="s">
        <v>159</v>
      </c>
      <c r="G234" s="65" t="s">
        <v>27</v>
      </c>
      <c r="H234" s="35" t="s">
        <v>28</v>
      </c>
      <c r="I234" s="58"/>
      <c r="J234" s="94">
        <v>9000000</v>
      </c>
      <c r="K234" s="41">
        <v>32365.45</v>
      </c>
      <c r="L234" s="95">
        <v>2</v>
      </c>
      <c r="M234" s="71">
        <f t="shared" si="24"/>
        <v>4500000</v>
      </c>
      <c r="N234" s="57">
        <v>10023318</v>
      </c>
      <c r="O234" s="80">
        <f t="shared" si="25"/>
        <v>0.44895313108892682</v>
      </c>
      <c r="P234" s="79" t="s">
        <v>170</v>
      </c>
      <c r="Q234" s="79" t="s">
        <v>170</v>
      </c>
      <c r="R234" s="79" t="s">
        <v>170</v>
      </c>
      <c r="S234" s="55">
        <v>44214</v>
      </c>
      <c r="T234" s="49"/>
      <c r="U234" s="35" t="s">
        <v>30</v>
      </c>
      <c r="V234" s="48" t="s">
        <v>31</v>
      </c>
      <c r="W234" s="59" t="s">
        <v>37</v>
      </c>
      <c r="X234" s="59"/>
      <c r="Y234" s="59"/>
      <c r="Z234" s="59"/>
      <c r="AA234" s="59"/>
      <c r="AB234" s="49"/>
      <c r="AC234" s="49"/>
      <c r="AD234" s="49"/>
      <c r="AE234" s="49"/>
      <c r="AF234" s="49"/>
      <c r="AG234" s="49"/>
      <c r="AH234" s="49"/>
      <c r="AI234" s="49"/>
      <c r="AJ234" s="49"/>
    </row>
    <row r="235" spans="1:36" s="9" customFormat="1" ht="15" customHeight="1">
      <c r="A235" s="49">
        <v>21</v>
      </c>
      <c r="B235" s="50"/>
      <c r="C235" s="89" t="s">
        <v>219</v>
      </c>
      <c r="D235" s="89"/>
      <c r="E235" s="89" t="s">
        <v>220</v>
      </c>
      <c r="F235" s="49" t="s">
        <v>221</v>
      </c>
      <c r="G235" s="96" t="s">
        <v>41</v>
      </c>
      <c r="H235" s="49" t="s">
        <v>42</v>
      </c>
      <c r="I235" s="26"/>
      <c r="J235" s="29">
        <v>203000</v>
      </c>
      <c r="K235" s="73">
        <v>659.48</v>
      </c>
      <c r="L235" s="91">
        <v>2</v>
      </c>
      <c r="M235" s="31">
        <f t="shared" si="24"/>
        <v>101500</v>
      </c>
      <c r="N235" s="57">
        <v>11801151</v>
      </c>
      <c r="O235" s="32">
        <f t="shared" si="25"/>
        <v>8.6008559673543712E-3</v>
      </c>
      <c r="P235" s="89"/>
      <c r="Q235" s="40"/>
      <c r="R235" s="45"/>
      <c r="S235" s="54"/>
      <c r="T235" s="54"/>
      <c r="U235" s="49" t="s">
        <v>222</v>
      </c>
      <c r="V235" s="48" t="s">
        <v>37</v>
      </c>
      <c r="W235" s="59"/>
      <c r="X235" s="59"/>
      <c r="Y235" s="59"/>
      <c r="Z235" s="59"/>
      <c r="AA235" s="59"/>
      <c r="AB235" s="49"/>
      <c r="AC235" s="49"/>
      <c r="AD235" s="49"/>
      <c r="AE235" s="49"/>
      <c r="AF235" s="49"/>
      <c r="AG235" s="49"/>
      <c r="AH235" s="49"/>
      <c r="AI235" s="49"/>
      <c r="AJ235" s="49"/>
    </row>
    <row r="236" spans="1:36" s="9" customFormat="1" ht="15" customHeight="1">
      <c r="A236" s="49">
        <v>21</v>
      </c>
      <c r="B236" s="36" t="s">
        <v>194</v>
      </c>
      <c r="C236" s="89" t="s">
        <v>219</v>
      </c>
      <c r="D236" s="89"/>
      <c r="E236" s="89" t="s">
        <v>220</v>
      </c>
      <c r="F236" s="49" t="s">
        <v>144</v>
      </c>
      <c r="G236" s="49" t="s">
        <v>27</v>
      </c>
      <c r="H236" s="49" t="s">
        <v>42</v>
      </c>
      <c r="I236" s="98"/>
      <c r="J236" s="40">
        <v>400000</v>
      </c>
      <c r="K236" s="41">
        <v>20854.09</v>
      </c>
      <c r="L236" s="42" t="s">
        <v>29</v>
      </c>
      <c r="M236" s="31">
        <f t="shared" si="24"/>
        <v>200000</v>
      </c>
      <c r="N236" s="100">
        <v>2303697</v>
      </c>
      <c r="O236" s="32">
        <f t="shared" si="25"/>
        <v>8.6816972891834293E-2</v>
      </c>
      <c r="P236" s="46"/>
      <c r="Q236" s="40"/>
      <c r="R236" s="92"/>
      <c r="S236" s="47"/>
      <c r="T236" s="49"/>
      <c r="U236" s="49" t="s">
        <v>30</v>
      </c>
      <c r="V236" s="59" t="s">
        <v>37</v>
      </c>
      <c r="W236" s="59"/>
      <c r="X236" s="48"/>
      <c r="Y236" s="48"/>
      <c r="Z236" s="48"/>
      <c r="AA236" s="48"/>
      <c r="AB236" s="49"/>
      <c r="AC236" s="49"/>
      <c r="AD236" s="49"/>
      <c r="AE236" s="49"/>
      <c r="AF236" s="49"/>
      <c r="AG236" s="49"/>
      <c r="AH236" s="49"/>
      <c r="AI236" s="49"/>
      <c r="AJ236" s="49"/>
    </row>
    <row r="237" spans="1:36" s="9" customFormat="1" ht="15" customHeight="1">
      <c r="A237" s="35">
        <v>21</v>
      </c>
      <c r="B237" s="50"/>
      <c r="C237" s="35" t="s">
        <v>219</v>
      </c>
      <c r="D237" s="35"/>
      <c r="E237" s="35" t="s">
        <v>220</v>
      </c>
      <c r="F237" s="35" t="s">
        <v>43</v>
      </c>
      <c r="G237" s="35" t="s">
        <v>27</v>
      </c>
      <c r="H237" s="35" t="s">
        <v>28</v>
      </c>
      <c r="I237" s="37">
        <v>90000000</v>
      </c>
      <c r="J237" s="40">
        <v>100000000</v>
      </c>
      <c r="K237" s="41">
        <v>72259.31</v>
      </c>
      <c r="L237" s="42" t="s">
        <v>29</v>
      </c>
      <c r="M237" s="43">
        <f t="shared" si="24"/>
        <v>50000000</v>
      </c>
      <c r="N237" s="44">
        <v>211049527</v>
      </c>
      <c r="O237" s="45">
        <f t="shared" si="25"/>
        <v>0.23691121563139064</v>
      </c>
      <c r="P237" s="46"/>
      <c r="Q237" s="40"/>
      <c r="R237" s="45"/>
      <c r="S237" s="97">
        <v>44213</v>
      </c>
      <c r="T237" s="35"/>
      <c r="U237" s="35" t="s">
        <v>30</v>
      </c>
      <c r="V237" s="59" t="s">
        <v>37</v>
      </c>
      <c r="W237" s="48" t="s">
        <v>31</v>
      </c>
      <c r="X237" s="48"/>
      <c r="Y237" s="48"/>
      <c r="Z237" s="48"/>
      <c r="AA237" s="48"/>
      <c r="AB237" s="49"/>
      <c r="AC237" s="49"/>
      <c r="AD237" s="49"/>
      <c r="AE237" s="49"/>
      <c r="AF237" s="49"/>
      <c r="AG237" s="49"/>
      <c r="AH237" s="49"/>
      <c r="AI237" s="49"/>
      <c r="AJ237" s="49"/>
    </row>
    <row r="238" spans="1:36" s="9" customFormat="1" ht="15" customHeight="1">
      <c r="A238" s="49">
        <v>21</v>
      </c>
      <c r="B238" s="50"/>
      <c r="C238" s="89" t="s">
        <v>219</v>
      </c>
      <c r="D238" s="89"/>
      <c r="E238" s="89" t="s">
        <v>220</v>
      </c>
      <c r="F238" s="49" t="s">
        <v>45</v>
      </c>
      <c r="G238" s="96" t="s">
        <v>41</v>
      </c>
      <c r="H238" s="49" t="s">
        <v>42</v>
      </c>
      <c r="I238" s="26"/>
      <c r="J238" s="29">
        <v>1500000</v>
      </c>
      <c r="K238" s="41">
        <v>1237.82</v>
      </c>
      <c r="L238" s="91">
        <v>2</v>
      </c>
      <c r="M238" s="31">
        <f t="shared" si="24"/>
        <v>750000</v>
      </c>
      <c r="N238" s="57">
        <v>16486542</v>
      </c>
      <c r="O238" s="32">
        <f t="shared" si="25"/>
        <v>4.54916500986077E-2</v>
      </c>
      <c r="P238" s="90">
        <v>4000000</v>
      </c>
      <c r="Q238" s="40">
        <f>P238/L238</f>
        <v>2000000</v>
      </c>
      <c r="R238" s="45">
        <f>Q238/N238</f>
        <v>0.12131106692962053</v>
      </c>
      <c r="S238" s="55">
        <v>44239</v>
      </c>
      <c r="T238" s="54"/>
      <c r="U238" s="49" t="s">
        <v>30</v>
      </c>
      <c r="V238" s="48" t="s">
        <v>37</v>
      </c>
      <c r="W238" s="59"/>
      <c r="X238" s="59"/>
      <c r="Y238" s="59"/>
      <c r="Z238" s="59"/>
      <c r="AA238" s="59"/>
      <c r="AB238" s="49"/>
      <c r="AC238" s="49"/>
      <c r="AD238" s="49"/>
      <c r="AE238" s="49"/>
      <c r="AF238" s="49"/>
      <c r="AG238" s="49"/>
      <c r="AH238" s="49"/>
      <c r="AI238" s="49"/>
      <c r="AJ238" s="49"/>
    </row>
    <row r="239" spans="1:36" s="9" customFormat="1" ht="15" customHeight="1">
      <c r="A239" s="35">
        <v>21</v>
      </c>
      <c r="B239" s="36"/>
      <c r="C239" s="35" t="s">
        <v>219</v>
      </c>
      <c r="D239" s="35"/>
      <c r="E239" s="35" t="s">
        <v>220</v>
      </c>
      <c r="F239" s="35" t="s">
        <v>112</v>
      </c>
      <c r="G239" s="35" t="s">
        <v>35</v>
      </c>
      <c r="H239" s="35" t="s">
        <v>36</v>
      </c>
      <c r="I239" s="41"/>
      <c r="J239" s="40">
        <v>60000000</v>
      </c>
      <c r="K239" s="41">
        <v>65936.09</v>
      </c>
      <c r="L239" s="42" t="s">
        <v>29</v>
      </c>
      <c r="M239" s="43">
        <f t="shared" si="24"/>
        <v>30000000</v>
      </c>
      <c r="N239" s="43">
        <v>18952038</v>
      </c>
      <c r="O239" s="45">
        <f t="shared" si="25"/>
        <v>1.5829432169775093</v>
      </c>
      <c r="P239" s="46"/>
      <c r="Q239" s="40"/>
      <c r="R239" s="45"/>
      <c r="S239" s="47">
        <v>44216</v>
      </c>
      <c r="T239" s="35"/>
      <c r="U239" s="35" t="s">
        <v>30</v>
      </c>
      <c r="V239" s="59" t="s">
        <v>37</v>
      </c>
      <c r="W239" s="48" t="s">
        <v>31</v>
      </c>
      <c r="X239" s="48"/>
      <c r="Y239" s="48"/>
      <c r="Z239" s="48"/>
      <c r="AA239" s="48"/>
      <c r="AB239" s="49"/>
      <c r="AC239" s="49"/>
      <c r="AD239" s="49"/>
      <c r="AE239" s="49"/>
      <c r="AF239" s="49"/>
      <c r="AG239" s="49"/>
      <c r="AH239" s="49"/>
      <c r="AI239" s="49"/>
      <c r="AJ239" s="49"/>
    </row>
    <row r="240" spans="1:36" s="9" customFormat="1" ht="15" customHeight="1">
      <c r="A240" s="35">
        <v>21</v>
      </c>
      <c r="B240" s="36"/>
      <c r="C240" s="35" t="s">
        <v>219</v>
      </c>
      <c r="D240" s="35"/>
      <c r="E240" s="35" t="s">
        <v>220</v>
      </c>
      <c r="F240" s="35" t="s">
        <v>113</v>
      </c>
      <c r="G240" s="35" t="s">
        <v>27</v>
      </c>
      <c r="H240" s="35" t="s">
        <v>42</v>
      </c>
      <c r="I240" s="41"/>
      <c r="J240" s="40"/>
      <c r="K240" s="41">
        <v>71.2</v>
      </c>
      <c r="L240" s="42" t="s">
        <v>29</v>
      </c>
      <c r="M240" s="43"/>
      <c r="N240" s="43">
        <v>1397715000</v>
      </c>
      <c r="O240" s="45"/>
      <c r="P240" s="46"/>
      <c r="Q240" s="40"/>
      <c r="R240" s="45"/>
      <c r="S240" s="47">
        <v>44071</v>
      </c>
      <c r="T240" s="47">
        <v>44233</v>
      </c>
      <c r="U240" s="35" t="s">
        <v>186</v>
      </c>
      <c r="V240" s="59" t="s">
        <v>31</v>
      </c>
      <c r="W240" s="48"/>
      <c r="X240" s="48"/>
      <c r="Y240" s="48"/>
      <c r="Z240" s="48"/>
      <c r="AA240" s="48"/>
      <c r="AB240" s="49"/>
      <c r="AC240" s="49"/>
      <c r="AD240" s="49"/>
      <c r="AE240" s="49"/>
      <c r="AF240" s="49"/>
      <c r="AG240" s="49"/>
      <c r="AH240" s="49"/>
      <c r="AI240" s="49"/>
      <c r="AJ240" s="49"/>
    </row>
    <row r="241" spans="1:36" s="9" customFormat="1" ht="15" customHeight="1">
      <c r="A241" s="35">
        <v>21</v>
      </c>
      <c r="B241" s="50"/>
      <c r="C241" s="35" t="s">
        <v>219</v>
      </c>
      <c r="D241" s="35"/>
      <c r="E241" s="35" t="s">
        <v>220</v>
      </c>
      <c r="F241" s="35" t="s">
        <v>223</v>
      </c>
      <c r="G241" s="65" t="s">
        <v>27</v>
      </c>
      <c r="H241" s="35" t="s">
        <v>42</v>
      </c>
      <c r="I241" s="58"/>
      <c r="J241" s="94">
        <v>7500000</v>
      </c>
      <c r="K241" s="41">
        <v>59916.39</v>
      </c>
      <c r="L241" s="95">
        <v>2</v>
      </c>
      <c r="M241" s="71">
        <f>J241/L241</f>
        <v>3750000</v>
      </c>
      <c r="N241" s="57">
        <v>50339443</v>
      </c>
      <c r="O241" s="80">
        <f>M241/N241</f>
        <v>7.4494268838056071E-2</v>
      </c>
      <c r="P241" s="93">
        <v>5000000</v>
      </c>
      <c r="Q241" s="40">
        <f>P241/L241</f>
        <v>2500000</v>
      </c>
      <c r="R241" s="45">
        <f>Q241/N241</f>
        <v>4.9662845892037386E-2</v>
      </c>
      <c r="S241" s="55">
        <v>44232</v>
      </c>
      <c r="T241" s="49"/>
      <c r="U241" s="35" t="s">
        <v>30</v>
      </c>
      <c r="V241" s="48" t="s">
        <v>37</v>
      </c>
      <c r="W241" s="59" t="s">
        <v>37</v>
      </c>
      <c r="X241" s="59"/>
      <c r="Y241" s="59"/>
      <c r="Z241" s="59"/>
      <c r="AA241" s="59"/>
      <c r="AB241" s="49"/>
      <c r="AC241" s="49"/>
      <c r="AD241" s="49"/>
      <c r="AE241" s="49"/>
      <c r="AF241" s="49"/>
      <c r="AG241" s="49"/>
      <c r="AH241" s="49"/>
      <c r="AI241" s="49"/>
      <c r="AJ241" s="49"/>
    </row>
    <row r="242" spans="1:36" s="9" customFormat="1" ht="15" customHeight="1">
      <c r="A242" s="35">
        <v>21</v>
      </c>
      <c r="B242" s="50"/>
      <c r="C242" s="79" t="s">
        <v>219</v>
      </c>
      <c r="D242" s="79"/>
      <c r="E242" s="79" t="s">
        <v>220</v>
      </c>
      <c r="F242" s="35" t="s">
        <v>57</v>
      </c>
      <c r="G242" s="65" t="s">
        <v>44</v>
      </c>
      <c r="H242" s="35" t="s">
        <v>28</v>
      </c>
      <c r="I242" s="58"/>
      <c r="J242" s="94">
        <v>2020000</v>
      </c>
      <c r="K242" s="41">
        <v>22934.34</v>
      </c>
      <c r="L242" s="95">
        <v>2</v>
      </c>
      <c r="M242" s="71">
        <f>J242/L242</f>
        <v>1010000</v>
      </c>
      <c r="N242" s="56">
        <v>17373662</v>
      </c>
      <c r="O242" s="80">
        <f>M242/N242</f>
        <v>5.8133973137039274E-2</v>
      </c>
      <c r="P242" s="79"/>
      <c r="Q242" s="79"/>
      <c r="R242" s="79"/>
      <c r="S242" s="55">
        <v>44252</v>
      </c>
      <c r="T242" s="49"/>
      <c r="U242" s="35" t="s">
        <v>224</v>
      </c>
      <c r="V242" s="48" t="s">
        <v>31</v>
      </c>
      <c r="W242" s="59" t="s">
        <v>31</v>
      </c>
      <c r="X242" s="59"/>
      <c r="Y242" s="59"/>
      <c r="Z242" s="59"/>
      <c r="AA242" s="59"/>
      <c r="AB242" s="49"/>
      <c r="AC242" s="49"/>
      <c r="AD242" s="49"/>
      <c r="AE242" s="49"/>
      <c r="AF242" s="49"/>
      <c r="AG242" s="49"/>
      <c r="AH242" s="49"/>
      <c r="AI242" s="49"/>
      <c r="AJ242" s="49"/>
    </row>
    <row r="243" spans="1:36" s="9" customFormat="1" ht="15" customHeight="1">
      <c r="A243" s="49">
        <v>21</v>
      </c>
      <c r="B243" s="36"/>
      <c r="C243" s="89" t="s">
        <v>219</v>
      </c>
      <c r="D243" s="89"/>
      <c r="E243" s="89" t="s">
        <v>220</v>
      </c>
      <c r="F243" s="49" t="s">
        <v>58</v>
      </c>
      <c r="G243" s="96" t="s">
        <v>39</v>
      </c>
      <c r="H243" s="26" t="s">
        <v>28</v>
      </c>
      <c r="I243" s="98"/>
      <c r="J243" s="40"/>
      <c r="K243" s="41">
        <v>2354.31</v>
      </c>
      <c r="L243" s="42" t="s">
        <v>29</v>
      </c>
      <c r="M243" s="31"/>
      <c r="N243" s="31">
        <v>100388073</v>
      </c>
      <c r="O243" s="32"/>
      <c r="P243" s="46">
        <v>80000000</v>
      </c>
      <c r="Q243" s="40">
        <f>P243/L243</f>
        <v>40000000</v>
      </c>
      <c r="R243" s="92">
        <f>Q243/N243</f>
        <v>0.39845370873888575</v>
      </c>
      <c r="S243" s="47">
        <v>44312</v>
      </c>
      <c r="T243" s="49"/>
      <c r="U243" s="49" t="s">
        <v>225</v>
      </c>
      <c r="V243" s="59" t="s">
        <v>31</v>
      </c>
      <c r="W243" s="59" t="s">
        <v>31</v>
      </c>
      <c r="X243" s="48"/>
      <c r="Y243" s="48"/>
      <c r="Z243" s="48"/>
      <c r="AA243" s="48"/>
      <c r="AB243" s="49"/>
      <c r="AC243" s="49"/>
      <c r="AD243" s="49"/>
      <c r="AE243" s="49"/>
      <c r="AF243" s="49"/>
      <c r="AG243" s="49"/>
      <c r="AH243" s="49"/>
      <c r="AI243" s="49"/>
      <c r="AJ243" s="49"/>
    </row>
    <row r="244" spans="1:36" s="9" customFormat="1" ht="15" customHeight="1">
      <c r="A244" s="49">
        <v>21</v>
      </c>
      <c r="B244" s="50"/>
      <c r="C244" s="89" t="s">
        <v>219</v>
      </c>
      <c r="D244" s="89"/>
      <c r="E244" s="89" t="s">
        <v>220</v>
      </c>
      <c r="F244" s="49" t="s">
        <v>59</v>
      </c>
      <c r="G244" s="96" t="s">
        <v>39</v>
      </c>
      <c r="H244" s="49" t="s">
        <v>42</v>
      </c>
      <c r="I244" s="26"/>
      <c r="J244" s="29">
        <v>2150000</v>
      </c>
      <c r="K244" s="41">
        <v>10933.21</v>
      </c>
      <c r="L244" s="91">
        <v>2</v>
      </c>
      <c r="M244" s="31">
        <f>J244/L244</f>
        <v>1075000</v>
      </c>
      <c r="N244" s="57">
        <v>6453553</v>
      </c>
      <c r="O244" s="32">
        <f>M244/N244</f>
        <v>0.16657490842641254</v>
      </c>
      <c r="P244" s="89"/>
      <c r="Q244" s="40"/>
      <c r="R244" s="45"/>
      <c r="S244" s="55"/>
      <c r="T244" s="54"/>
      <c r="U244" s="49" t="s">
        <v>226</v>
      </c>
      <c r="V244" s="48" t="s">
        <v>31</v>
      </c>
      <c r="W244" s="59"/>
      <c r="X244" s="59"/>
      <c r="Y244" s="59"/>
      <c r="Z244" s="59"/>
      <c r="AA244" s="59"/>
      <c r="AB244" s="49"/>
      <c r="AC244" s="49"/>
      <c r="AD244" s="49"/>
      <c r="AE244" s="49"/>
      <c r="AF244" s="49"/>
      <c r="AG244" s="49"/>
      <c r="AH244" s="49"/>
      <c r="AI244" s="49"/>
      <c r="AJ244" s="49"/>
    </row>
    <row r="245" spans="1:36" s="9" customFormat="1" ht="15" customHeight="1">
      <c r="A245" s="35">
        <v>21</v>
      </c>
      <c r="B245" s="50"/>
      <c r="C245" s="35" t="s">
        <v>219</v>
      </c>
      <c r="D245" s="35"/>
      <c r="E245" s="35" t="s">
        <v>220</v>
      </c>
      <c r="F245" s="84" t="s">
        <v>227</v>
      </c>
      <c r="G245" s="84" t="s">
        <v>68</v>
      </c>
      <c r="H245" s="84" t="s">
        <v>49</v>
      </c>
      <c r="I245" s="84"/>
      <c r="J245" s="85">
        <v>7500000</v>
      </c>
      <c r="K245" s="44">
        <f>11818/7.507</f>
        <v>1574.2640202477687</v>
      </c>
      <c r="L245" s="86">
        <v>2</v>
      </c>
      <c r="M245" s="56">
        <f>J245/L245</f>
        <v>3750000</v>
      </c>
      <c r="N245" s="56">
        <v>7507400</v>
      </c>
      <c r="O245" s="87">
        <f>M245/N245</f>
        <v>0.49950715294243014</v>
      </c>
      <c r="P245" s="56"/>
      <c r="Q245" s="40"/>
      <c r="R245" s="45"/>
      <c r="S245" s="47">
        <v>44245</v>
      </c>
      <c r="T245" s="35"/>
      <c r="U245" s="35" t="s">
        <v>30</v>
      </c>
      <c r="V245" s="59" t="s">
        <v>37</v>
      </c>
      <c r="W245" s="48"/>
      <c r="X245" s="48"/>
      <c r="Y245" s="48"/>
      <c r="Z245" s="48"/>
      <c r="AA245" s="48"/>
      <c r="AB245" s="49"/>
      <c r="AC245" s="79"/>
      <c r="AD245" s="79"/>
      <c r="AE245" s="79"/>
      <c r="AF245" s="79"/>
      <c r="AG245" s="79"/>
      <c r="AH245" s="79"/>
      <c r="AI245" s="79"/>
      <c r="AJ245" s="79"/>
    </row>
    <row r="246" spans="1:36" s="25" customFormat="1" ht="15" customHeight="1">
      <c r="A246" s="35">
        <v>21</v>
      </c>
      <c r="B246" s="50"/>
      <c r="C246" s="35" t="s">
        <v>219</v>
      </c>
      <c r="D246" s="35"/>
      <c r="E246" s="35" t="s">
        <v>220</v>
      </c>
      <c r="F246" s="35" t="s">
        <v>65</v>
      </c>
      <c r="G246" s="35" t="s">
        <v>27</v>
      </c>
      <c r="H246" s="35" t="s">
        <v>28</v>
      </c>
      <c r="I246" s="35"/>
      <c r="J246" s="40">
        <v>125500000</v>
      </c>
      <c r="K246" s="41">
        <v>6318.3</v>
      </c>
      <c r="L246" s="42" t="s">
        <v>29</v>
      </c>
      <c r="M246" s="43">
        <f>J246/L246</f>
        <v>62750000</v>
      </c>
      <c r="N246" s="43">
        <v>270625568</v>
      </c>
      <c r="O246" s="45">
        <f>M246/N246</f>
        <v>0.23187018308632243</v>
      </c>
      <c r="P246" s="46"/>
      <c r="Q246" s="40"/>
      <c r="R246" s="45"/>
      <c r="S246" s="47">
        <v>44207</v>
      </c>
      <c r="T246" s="35"/>
      <c r="U246" s="35" t="s">
        <v>30</v>
      </c>
      <c r="V246" s="59" t="s">
        <v>37</v>
      </c>
      <c r="W246" s="59"/>
      <c r="X246" s="59"/>
      <c r="Y246" s="59"/>
      <c r="Z246" s="59"/>
      <c r="AA246" s="59"/>
      <c r="AB246" s="49"/>
      <c r="AC246" s="49"/>
      <c r="AD246" s="49"/>
      <c r="AE246" s="49"/>
      <c r="AF246" s="49"/>
      <c r="AG246" s="49"/>
      <c r="AH246" s="49"/>
      <c r="AI246" s="49"/>
      <c r="AJ246" s="49"/>
    </row>
    <row r="247" spans="1:36" s="9" customFormat="1" ht="15" customHeight="1">
      <c r="A247" s="35">
        <v>21</v>
      </c>
      <c r="B247" s="50"/>
      <c r="C247" s="35" t="s">
        <v>219</v>
      </c>
      <c r="D247" s="35"/>
      <c r="E247" s="35" t="s">
        <v>220</v>
      </c>
      <c r="F247" s="35" t="s">
        <v>77</v>
      </c>
      <c r="G247" s="35" t="s">
        <v>27</v>
      </c>
      <c r="H247" s="35" t="s">
        <v>42</v>
      </c>
      <c r="I247" s="58"/>
      <c r="J247" s="94">
        <v>14000000</v>
      </c>
      <c r="K247" s="41">
        <v>14003.03</v>
      </c>
      <c r="L247" s="68">
        <v>2</v>
      </c>
      <c r="M247" s="71">
        <f>J247/L247</f>
        <v>7000000</v>
      </c>
      <c r="N247" s="57">
        <v>31949777</v>
      </c>
      <c r="O247" s="80">
        <f>M247/N247</f>
        <v>0.21909386096810629</v>
      </c>
      <c r="P247" s="56"/>
      <c r="Q247" s="40"/>
      <c r="R247" s="45"/>
      <c r="S247" s="99">
        <v>44257</v>
      </c>
      <c r="T247" s="58"/>
      <c r="U247" s="35" t="s">
        <v>30</v>
      </c>
      <c r="V247" s="59" t="s">
        <v>37</v>
      </c>
      <c r="W247" s="49"/>
      <c r="X247" s="59"/>
      <c r="Y247" s="59"/>
      <c r="Z247" s="59"/>
      <c r="AA247" s="59"/>
      <c r="AB247" s="49"/>
      <c r="AC247" s="49"/>
      <c r="AD247" s="49"/>
      <c r="AE247" s="49"/>
      <c r="AF247" s="49"/>
      <c r="AG247" s="49"/>
      <c r="AH247" s="49"/>
      <c r="AI247" s="49"/>
      <c r="AJ247" s="49"/>
    </row>
    <row r="248" spans="1:36" s="9" customFormat="1" ht="15" customHeight="1">
      <c r="A248" s="49">
        <v>21</v>
      </c>
      <c r="B248" s="36"/>
      <c r="C248" s="89" t="s">
        <v>219</v>
      </c>
      <c r="D248" s="89"/>
      <c r="E248" s="89" t="s">
        <v>220</v>
      </c>
      <c r="F248" s="49" t="s">
        <v>79</v>
      </c>
      <c r="G248" s="49" t="s">
        <v>35</v>
      </c>
      <c r="H248" s="49" t="s">
        <v>49</v>
      </c>
      <c r="I248" s="98"/>
      <c r="J248" s="40"/>
      <c r="K248" s="41">
        <v>995.47</v>
      </c>
      <c r="L248" s="42" t="s">
        <v>29</v>
      </c>
      <c r="M248" s="31"/>
      <c r="N248" s="100">
        <v>1265711</v>
      </c>
      <c r="O248" s="32"/>
      <c r="P248" s="46">
        <v>500000</v>
      </c>
      <c r="Q248" s="40">
        <f>P248/L248</f>
        <v>250000</v>
      </c>
      <c r="R248" s="101">
        <f>Q248/N248</f>
        <v>0.19751744276537062</v>
      </c>
      <c r="S248" s="47"/>
      <c r="T248" s="49"/>
      <c r="U248" s="49" t="s">
        <v>128</v>
      </c>
      <c r="V248" s="59" t="s">
        <v>37</v>
      </c>
      <c r="W248" s="59"/>
      <c r="X248" s="48"/>
      <c r="Y248" s="48"/>
      <c r="Z248" s="48"/>
      <c r="AA248" s="48"/>
      <c r="AB248" s="49"/>
      <c r="AC248" s="49"/>
      <c r="AD248" s="49"/>
      <c r="AE248" s="49"/>
      <c r="AF248" s="49"/>
      <c r="AG248" s="49"/>
      <c r="AH248" s="49"/>
      <c r="AI248" s="49"/>
      <c r="AJ248" s="49"/>
    </row>
    <row r="249" spans="1:36" s="9" customFormat="1" ht="15" customHeight="1">
      <c r="A249" s="35">
        <v>21</v>
      </c>
      <c r="B249" s="50"/>
      <c r="C249" s="35" t="s">
        <v>219</v>
      </c>
      <c r="D249" s="35"/>
      <c r="E249" s="35" t="s">
        <v>220</v>
      </c>
      <c r="F249" s="35" t="s">
        <v>81</v>
      </c>
      <c r="G249" s="35" t="s">
        <v>44</v>
      </c>
      <c r="H249" s="35" t="s">
        <v>42</v>
      </c>
      <c r="I249" s="37"/>
      <c r="J249" s="40">
        <v>20000000</v>
      </c>
      <c r="K249" s="41">
        <v>18393.18</v>
      </c>
      <c r="L249" s="42" t="s">
        <v>29</v>
      </c>
      <c r="M249" s="71">
        <f>J249/L249</f>
        <v>10000000</v>
      </c>
      <c r="N249" s="44">
        <v>127575529</v>
      </c>
      <c r="O249" s="80">
        <f>M249/N249</f>
        <v>7.8384938540995583E-2</v>
      </c>
      <c r="P249" s="46"/>
      <c r="Q249" s="40"/>
      <c r="R249" s="45"/>
      <c r="S249" s="47">
        <v>44237</v>
      </c>
      <c r="T249" s="35"/>
      <c r="U249" s="35" t="s">
        <v>30</v>
      </c>
      <c r="V249" s="59" t="s">
        <v>31</v>
      </c>
      <c r="W249" s="49"/>
      <c r="X249" s="48"/>
      <c r="Y249" s="48"/>
      <c r="Z249" s="48"/>
      <c r="AA249" s="48"/>
      <c r="AB249" s="49"/>
      <c r="AC249" s="49"/>
      <c r="AD249" s="49"/>
      <c r="AE249" s="49"/>
      <c r="AF249" s="49"/>
      <c r="AG249" s="49"/>
      <c r="AH249" s="49"/>
      <c r="AI249" s="49"/>
      <c r="AJ249" s="49"/>
    </row>
    <row r="250" spans="1:36" s="9" customFormat="1" ht="15" customHeight="1">
      <c r="A250" s="35">
        <v>21</v>
      </c>
      <c r="B250" s="50"/>
      <c r="C250" s="79" t="s">
        <v>228</v>
      </c>
      <c r="D250" s="79"/>
      <c r="E250" s="79" t="s">
        <v>113</v>
      </c>
      <c r="F250" s="35" t="s">
        <v>229</v>
      </c>
      <c r="G250" s="65" t="s">
        <v>41</v>
      </c>
      <c r="H250" s="35" t="s">
        <v>42</v>
      </c>
      <c r="I250" s="58"/>
      <c r="J250" s="94"/>
      <c r="K250" s="41">
        <v>62760.37</v>
      </c>
      <c r="L250" s="95">
        <v>2</v>
      </c>
      <c r="M250" s="71"/>
      <c r="N250" s="71">
        <v>2657637</v>
      </c>
      <c r="O250" s="80"/>
      <c r="P250" s="93">
        <v>400000</v>
      </c>
      <c r="Q250" s="40">
        <f>P250/L250</f>
        <v>200000</v>
      </c>
      <c r="R250" s="45">
        <f>Q250/N250</f>
        <v>7.5254822234940288E-2</v>
      </c>
      <c r="S250" s="55"/>
      <c r="T250" s="49"/>
      <c r="U250" s="35" t="s">
        <v>128</v>
      </c>
      <c r="V250" s="48" t="s">
        <v>37</v>
      </c>
      <c r="W250" s="59"/>
      <c r="X250" s="59"/>
      <c r="Y250" s="59"/>
      <c r="Z250" s="59"/>
      <c r="AA250" s="59"/>
      <c r="AB250" s="49"/>
      <c r="AC250" s="49"/>
      <c r="AD250" s="49"/>
      <c r="AE250" s="49"/>
      <c r="AF250" s="49"/>
      <c r="AG250" s="49"/>
      <c r="AH250" s="49"/>
      <c r="AI250" s="49"/>
      <c r="AJ250" s="49"/>
    </row>
    <row r="251" spans="1:36" s="9" customFormat="1" ht="15" customHeight="1">
      <c r="A251" s="49">
        <v>21</v>
      </c>
      <c r="B251" s="36" t="s">
        <v>230</v>
      </c>
      <c r="C251" s="89" t="s">
        <v>219</v>
      </c>
      <c r="D251" s="89"/>
      <c r="E251" s="89" t="s">
        <v>220</v>
      </c>
      <c r="F251" s="49" t="s">
        <v>231</v>
      </c>
      <c r="G251" s="96" t="s">
        <v>41</v>
      </c>
      <c r="H251" s="26" t="s">
        <v>42</v>
      </c>
      <c r="I251" s="98"/>
      <c r="J251" s="40">
        <v>5000000</v>
      </c>
      <c r="K251" s="41">
        <v>3941.75</v>
      </c>
      <c r="L251" s="42" t="s">
        <v>29</v>
      </c>
      <c r="M251" s="31">
        <f>J251/L251</f>
        <v>2500000</v>
      </c>
      <c r="N251" s="31">
        <v>216565318</v>
      </c>
      <c r="O251" s="102">
        <f>M251/N251</f>
        <v>1.1543861330557093E-2</v>
      </c>
      <c r="P251" s="46"/>
      <c r="Q251" s="40"/>
      <c r="R251" s="92"/>
      <c r="S251" s="47"/>
      <c r="T251" s="49"/>
      <c r="U251" s="49" t="s">
        <v>30</v>
      </c>
      <c r="V251" s="59" t="s">
        <v>37</v>
      </c>
      <c r="W251" s="59" t="s">
        <v>37</v>
      </c>
      <c r="X251" s="48"/>
      <c r="Y251" s="48"/>
      <c r="Z251" s="48"/>
      <c r="AA251" s="48"/>
      <c r="AB251" s="49"/>
      <c r="AC251" s="49"/>
      <c r="AD251" s="49"/>
      <c r="AE251" s="49"/>
      <c r="AF251" s="49"/>
      <c r="AG251" s="49"/>
      <c r="AH251" s="49"/>
      <c r="AI251" s="49"/>
      <c r="AJ251" s="49"/>
    </row>
    <row r="252" spans="1:36" s="9" customFormat="1" ht="15" customHeight="1">
      <c r="A252" s="35">
        <v>21</v>
      </c>
      <c r="B252" s="36"/>
      <c r="C252" s="79" t="s">
        <v>219</v>
      </c>
      <c r="D252" s="79"/>
      <c r="E252" s="79" t="s">
        <v>220</v>
      </c>
      <c r="F252" s="35" t="s">
        <v>88</v>
      </c>
      <c r="G252" s="35" t="s">
        <v>27</v>
      </c>
      <c r="H252" s="35" t="s">
        <v>28</v>
      </c>
      <c r="I252" s="37"/>
      <c r="J252" s="40"/>
      <c r="K252" s="41">
        <v>56582.79</v>
      </c>
      <c r="L252" s="42" t="s">
        <v>29</v>
      </c>
      <c r="M252" s="71"/>
      <c r="N252" s="43">
        <v>32510453</v>
      </c>
      <c r="O252" s="80"/>
      <c r="P252" s="46">
        <v>7000000</v>
      </c>
      <c r="Q252" s="40">
        <f>P252/L252</f>
        <v>3500000</v>
      </c>
      <c r="R252" s="45">
        <f>Q252/N252</f>
        <v>0.10765768166933878</v>
      </c>
      <c r="S252" s="35"/>
      <c r="T252" s="35"/>
      <c r="U252" s="35" t="s">
        <v>76</v>
      </c>
      <c r="V252" s="59" t="s">
        <v>37</v>
      </c>
      <c r="W252" s="59"/>
      <c r="X252" s="48"/>
      <c r="Y252" s="48"/>
      <c r="Z252" s="48"/>
      <c r="AA252" s="48"/>
      <c r="AB252" s="49"/>
      <c r="AC252" s="49"/>
      <c r="AD252" s="49"/>
      <c r="AE252" s="49"/>
      <c r="AF252" s="49"/>
      <c r="AG252" s="49"/>
      <c r="AH252" s="49"/>
      <c r="AI252" s="49"/>
      <c r="AJ252" s="49"/>
    </row>
    <row r="253" spans="1:36" s="9" customFormat="1" ht="15" customHeight="1">
      <c r="A253" s="79">
        <v>21</v>
      </c>
      <c r="B253" s="79"/>
      <c r="C253" s="79" t="s">
        <v>219</v>
      </c>
      <c r="D253" s="79"/>
      <c r="E253" s="79" t="s">
        <v>220</v>
      </c>
      <c r="F253" s="79" t="s">
        <v>89</v>
      </c>
      <c r="G253" s="79" t="s">
        <v>39</v>
      </c>
      <c r="H253" s="79" t="s">
        <v>28</v>
      </c>
      <c r="I253" s="103">
        <v>367500000</v>
      </c>
      <c r="J253" s="79">
        <v>25000000</v>
      </c>
      <c r="K253" s="41">
        <v>10205.77</v>
      </c>
      <c r="L253" s="79">
        <v>2</v>
      </c>
      <c r="M253" s="93">
        <v>12500000</v>
      </c>
      <c r="N253" s="93">
        <v>108116615</v>
      </c>
      <c r="O253" s="104">
        <v>0.12</v>
      </c>
      <c r="P253" s="79"/>
      <c r="Q253" s="40"/>
      <c r="R253" s="45"/>
      <c r="S253" s="99">
        <v>44249</v>
      </c>
      <c r="T253" s="79" t="s">
        <v>170</v>
      </c>
      <c r="U253" s="79" t="s">
        <v>30</v>
      </c>
      <c r="V253" s="59" t="s">
        <v>31</v>
      </c>
      <c r="W253" s="59" t="s">
        <v>37</v>
      </c>
      <c r="X253" s="59" t="s">
        <v>31</v>
      </c>
      <c r="Y253" s="59" t="s">
        <v>31</v>
      </c>
      <c r="Z253" s="59"/>
      <c r="AA253" s="59"/>
      <c r="AB253" s="79"/>
      <c r="AC253" s="49"/>
      <c r="AD253" s="49"/>
      <c r="AE253" s="49"/>
      <c r="AF253" s="49"/>
      <c r="AG253" s="49"/>
      <c r="AH253" s="49"/>
      <c r="AI253" s="49"/>
      <c r="AJ253" s="49"/>
    </row>
    <row r="254" spans="1:36" s="25" customFormat="1" ht="15" customHeight="1">
      <c r="A254" s="35">
        <v>21</v>
      </c>
      <c r="B254" s="36"/>
      <c r="C254" s="79" t="s">
        <v>219</v>
      </c>
      <c r="D254" s="79"/>
      <c r="E254" s="79" t="s">
        <v>220</v>
      </c>
      <c r="F254" s="35" t="s">
        <v>135</v>
      </c>
      <c r="G254" s="35" t="s">
        <v>35</v>
      </c>
      <c r="H254" s="35" t="s">
        <v>49</v>
      </c>
      <c r="I254" s="37"/>
      <c r="J254" s="40"/>
      <c r="K254" s="41">
        <v>10498.36</v>
      </c>
      <c r="L254" s="42" t="s">
        <v>29</v>
      </c>
      <c r="M254" s="71"/>
      <c r="N254" s="43">
        <v>5703569</v>
      </c>
      <c r="O254" s="80"/>
      <c r="P254" s="46"/>
      <c r="Q254" s="40"/>
      <c r="R254" s="45"/>
      <c r="S254" s="47"/>
      <c r="T254" s="35"/>
      <c r="U254" s="35" t="s">
        <v>125</v>
      </c>
      <c r="V254" s="59" t="s">
        <v>31</v>
      </c>
      <c r="W254" s="59"/>
      <c r="X254" s="48"/>
      <c r="Y254" s="48"/>
      <c r="Z254" s="48"/>
      <c r="AA254" s="48"/>
      <c r="AB254" s="49"/>
      <c r="AC254" s="49"/>
      <c r="AD254" s="49"/>
      <c r="AE254" s="49"/>
      <c r="AF254" s="49"/>
      <c r="AG254" s="49"/>
      <c r="AH254" s="49"/>
      <c r="AI254" s="49"/>
      <c r="AJ254" s="49"/>
    </row>
    <row r="255" spans="1:36" s="25" customFormat="1" ht="15" customHeight="1">
      <c r="A255" s="35">
        <v>21</v>
      </c>
      <c r="B255" s="50"/>
      <c r="C255" s="58" t="s">
        <v>219</v>
      </c>
      <c r="D255" s="58"/>
      <c r="E255" s="58" t="s">
        <v>220</v>
      </c>
      <c r="F255" s="58" t="s">
        <v>99</v>
      </c>
      <c r="G255" s="65" t="s">
        <v>27</v>
      </c>
      <c r="H255" s="58" t="s">
        <v>42</v>
      </c>
      <c r="I255" s="58"/>
      <c r="J255" s="94">
        <v>7100000</v>
      </c>
      <c r="K255" s="41">
        <v>1273.74</v>
      </c>
      <c r="L255" s="68">
        <v>2</v>
      </c>
      <c r="M255" s="71">
        <v>1000000</v>
      </c>
      <c r="N255" s="71">
        <v>69625582</v>
      </c>
      <c r="O255" s="80">
        <v>0.01</v>
      </c>
      <c r="P255" s="58" t="s">
        <v>170</v>
      </c>
      <c r="Q255" s="40"/>
      <c r="R255" s="45"/>
      <c r="S255" s="69">
        <v>44249</v>
      </c>
      <c r="T255" s="58" t="s">
        <v>170</v>
      </c>
      <c r="U255" s="35" t="s">
        <v>232</v>
      </c>
      <c r="V255" s="59" t="s">
        <v>31</v>
      </c>
      <c r="W255" s="48" t="s">
        <v>37</v>
      </c>
      <c r="X255" s="59"/>
      <c r="Y255" s="59"/>
      <c r="Z255" s="59"/>
      <c r="AA255" s="59"/>
      <c r="AB255" s="49"/>
      <c r="AC255" s="49"/>
      <c r="AD255" s="49"/>
      <c r="AE255" s="49"/>
      <c r="AF255" s="49"/>
      <c r="AG255" s="49"/>
      <c r="AH255" s="49"/>
      <c r="AI255" s="49"/>
      <c r="AJ255" s="49"/>
    </row>
    <row r="256" spans="1:36" s="9" customFormat="1" ht="15" customHeight="1">
      <c r="A256" s="35">
        <v>21</v>
      </c>
      <c r="B256" s="65"/>
      <c r="C256" s="58" t="s">
        <v>219</v>
      </c>
      <c r="D256" s="58"/>
      <c r="E256" s="58" t="s">
        <v>220</v>
      </c>
      <c r="F256" s="58" t="s">
        <v>138</v>
      </c>
      <c r="G256" s="105" t="s">
        <v>27</v>
      </c>
      <c r="H256" s="58" t="s">
        <v>28</v>
      </c>
      <c r="I256" s="58" t="s">
        <v>170</v>
      </c>
      <c r="J256" s="94">
        <v>100000000</v>
      </c>
      <c r="K256" s="41">
        <v>60143.68</v>
      </c>
      <c r="L256" s="68">
        <v>2</v>
      </c>
      <c r="M256" s="71">
        <f t="shared" ref="M256:M261" si="26">J256/L256</f>
        <v>50000000</v>
      </c>
      <c r="N256" s="71">
        <v>83429615</v>
      </c>
      <c r="O256" s="80">
        <f t="shared" ref="O256:O261" si="27">M256/N256</f>
        <v>0.59930757201744245</v>
      </c>
      <c r="P256" s="70"/>
      <c r="Q256" s="40"/>
      <c r="R256" s="45"/>
      <c r="S256" s="99">
        <v>44209</v>
      </c>
      <c r="T256" s="58" t="s">
        <v>170</v>
      </c>
      <c r="U256" s="35" t="s">
        <v>30</v>
      </c>
      <c r="V256" s="59" t="s">
        <v>37</v>
      </c>
      <c r="W256" s="48" t="s">
        <v>31</v>
      </c>
      <c r="X256" s="48" t="s">
        <v>31</v>
      </c>
      <c r="Y256" s="59"/>
      <c r="Z256" s="59"/>
      <c r="AA256" s="59"/>
      <c r="AB256" s="49"/>
      <c r="AC256" s="49"/>
      <c r="AD256" s="49"/>
      <c r="AE256" s="49"/>
      <c r="AF256" s="49"/>
      <c r="AG256" s="49"/>
      <c r="AH256" s="49"/>
      <c r="AI256" s="49"/>
      <c r="AJ256" s="49"/>
    </row>
    <row r="257" spans="1:36" s="25" customFormat="1" ht="15" customHeight="1">
      <c r="A257" s="35">
        <v>21</v>
      </c>
      <c r="B257" s="106"/>
      <c r="C257" s="58" t="s">
        <v>219</v>
      </c>
      <c r="D257" s="58"/>
      <c r="E257" s="58" t="s">
        <v>220</v>
      </c>
      <c r="F257" s="58" t="s">
        <v>233</v>
      </c>
      <c r="G257" s="65" t="s">
        <v>41</v>
      </c>
      <c r="H257" s="58" t="s">
        <v>42</v>
      </c>
      <c r="I257" s="71">
        <v>32400000</v>
      </c>
      <c r="J257" s="94">
        <v>5000000</v>
      </c>
      <c r="K257" s="41">
        <v>49963.42</v>
      </c>
      <c r="L257" s="68">
        <v>2</v>
      </c>
      <c r="M257" s="71">
        <f t="shared" si="26"/>
        <v>2500000</v>
      </c>
      <c r="N257" s="71">
        <v>44385155</v>
      </c>
      <c r="O257" s="80">
        <f t="shared" si="27"/>
        <v>5.6325138438741512E-2</v>
      </c>
      <c r="P257" s="70"/>
      <c r="Q257" s="40"/>
      <c r="R257" s="45"/>
      <c r="S257" s="99">
        <v>44264</v>
      </c>
      <c r="T257" s="99">
        <v>44264</v>
      </c>
      <c r="U257" s="35" t="s">
        <v>30</v>
      </c>
      <c r="V257" s="59" t="s">
        <v>31</v>
      </c>
      <c r="W257" s="48" t="s">
        <v>31</v>
      </c>
      <c r="X257" s="59"/>
      <c r="Y257" s="59"/>
      <c r="Z257" s="59"/>
      <c r="AA257" s="59"/>
      <c r="AB257" s="49"/>
      <c r="AC257" s="49"/>
      <c r="AD257" s="49"/>
      <c r="AE257" s="49"/>
      <c r="AF257" s="49"/>
      <c r="AG257" s="49"/>
      <c r="AH257" s="49"/>
      <c r="AI257" s="49"/>
      <c r="AJ257" s="49"/>
    </row>
    <row r="258" spans="1:36" s="25" customFormat="1" ht="15" customHeight="1">
      <c r="A258" s="35">
        <v>21</v>
      </c>
      <c r="B258" s="50"/>
      <c r="C258" s="79" t="s">
        <v>219</v>
      </c>
      <c r="D258" s="79"/>
      <c r="E258" s="79" t="s">
        <v>220</v>
      </c>
      <c r="F258" s="35" t="s">
        <v>234</v>
      </c>
      <c r="G258" s="65" t="s">
        <v>35</v>
      </c>
      <c r="H258" s="35" t="s">
        <v>49</v>
      </c>
      <c r="I258" s="58"/>
      <c r="J258" s="94">
        <v>1700000</v>
      </c>
      <c r="K258" s="41">
        <v>65664.92</v>
      </c>
      <c r="L258" s="95">
        <v>2</v>
      </c>
      <c r="M258" s="71">
        <f t="shared" si="26"/>
        <v>850000</v>
      </c>
      <c r="N258" s="57">
        <v>3461734</v>
      </c>
      <c r="O258" s="80">
        <f t="shared" si="27"/>
        <v>0.24554168517858391</v>
      </c>
      <c r="P258" s="79"/>
      <c r="Q258" s="40"/>
      <c r="R258" s="45"/>
      <c r="S258" s="55">
        <v>44233</v>
      </c>
      <c r="T258" s="49"/>
      <c r="U258" s="35" t="s">
        <v>30</v>
      </c>
      <c r="V258" s="48" t="s">
        <v>31</v>
      </c>
      <c r="W258" s="59"/>
      <c r="X258" s="59"/>
      <c r="Y258" s="59"/>
      <c r="Z258" s="59"/>
      <c r="AA258" s="59"/>
      <c r="AB258" s="49"/>
      <c r="AC258" s="49"/>
      <c r="AD258" s="49"/>
      <c r="AE258" s="49"/>
      <c r="AF258" s="49"/>
      <c r="AG258" s="49"/>
      <c r="AH258" s="49"/>
      <c r="AI258" s="49"/>
      <c r="AJ258" s="49"/>
    </row>
    <row r="259" spans="1:36" s="25" customFormat="1" ht="15" customHeight="1">
      <c r="A259" s="49">
        <v>21</v>
      </c>
      <c r="B259" s="36"/>
      <c r="C259" s="89" t="s">
        <v>219</v>
      </c>
      <c r="D259" s="89"/>
      <c r="E259" s="89" t="s">
        <v>220</v>
      </c>
      <c r="F259" s="49" t="s">
        <v>235</v>
      </c>
      <c r="G259" s="49" t="s">
        <v>41</v>
      </c>
      <c r="H259" s="49" t="s">
        <v>42</v>
      </c>
      <c r="I259" s="98"/>
      <c r="J259" s="40">
        <v>1200000</v>
      </c>
      <c r="K259" s="73">
        <v>2588.0500000000002</v>
      </c>
      <c r="L259" s="42" t="s">
        <v>29</v>
      </c>
      <c r="M259" s="31">
        <f t="shared" si="26"/>
        <v>600000</v>
      </c>
      <c r="N259" s="100">
        <v>14645468</v>
      </c>
      <c r="O259" s="32">
        <f t="shared" si="27"/>
        <v>4.0968305007392049E-2</v>
      </c>
      <c r="P259" s="46"/>
      <c r="Q259" s="40"/>
      <c r="R259" s="92"/>
      <c r="S259" s="47">
        <v>44265</v>
      </c>
      <c r="T259" s="49"/>
      <c r="U259" s="49" t="s">
        <v>30</v>
      </c>
      <c r="V259" s="59" t="s">
        <v>37</v>
      </c>
      <c r="W259" s="59"/>
      <c r="X259" s="48"/>
      <c r="Y259" s="48"/>
      <c r="Z259" s="48"/>
      <c r="AA259" s="48"/>
      <c r="AB259" s="49"/>
      <c r="AC259" s="49"/>
      <c r="AD259" s="49"/>
      <c r="AE259" s="49"/>
      <c r="AF259" s="49"/>
      <c r="AG259" s="49"/>
      <c r="AH259" s="49"/>
      <c r="AI259" s="49"/>
      <c r="AJ259" s="49"/>
    </row>
    <row r="260" spans="1:36" s="129" customFormat="1" ht="15" customHeight="1">
      <c r="A260" s="142">
        <v>22</v>
      </c>
      <c r="B260" s="112"/>
      <c r="C260" s="123" t="s">
        <v>236</v>
      </c>
      <c r="D260" s="123"/>
      <c r="E260" s="123" t="s">
        <v>220</v>
      </c>
      <c r="F260" s="123" t="s">
        <v>26</v>
      </c>
      <c r="G260" s="111" t="s">
        <v>27</v>
      </c>
      <c r="H260" s="111" t="s">
        <v>42</v>
      </c>
      <c r="I260" s="113"/>
      <c r="J260" s="120">
        <v>4000000</v>
      </c>
      <c r="K260" s="67">
        <v>71147.62</v>
      </c>
      <c r="L260" s="116" t="s">
        <v>29</v>
      </c>
      <c r="M260" s="117">
        <f t="shared" si="26"/>
        <v>2000000</v>
      </c>
      <c r="N260" s="132">
        <v>44938712</v>
      </c>
      <c r="O260" s="118">
        <f t="shared" si="27"/>
        <v>4.4505058355922618E-2</v>
      </c>
      <c r="P260" s="119"/>
      <c r="Q260" s="120"/>
      <c r="R260" s="152"/>
      <c r="S260" s="126">
        <v>44248</v>
      </c>
      <c r="T260" s="123"/>
      <c r="U260" s="111" t="s">
        <v>30</v>
      </c>
      <c r="V260" s="122" t="s">
        <v>37</v>
      </c>
      <c r="W260" s="122" t="s">
        <v>31</v>
      </c>
      <c r="X260" s="122"/>
      <c r="Y260" s="122"/>
      <c r="Z260" s="122"/>
      <c r="AA260" s="122"/>
      <c r="AB260" s="123"/>
      <c r="AC260" s="123"/>
      <c r="AD260" s="123"/>
      <c r="AE260" s="123"/>
      <c r="AF260" s="123"/>
      <c r="AG260" s="123"/>
      <c r="AH260" s="123"/>
      <c r="AI260" s="123"/>
      <c r="AJ260" s="123"/>
    </row>
    <row r="261" spans="1:36" s="124" customFormat="1" ht="15" customHeight="1">
      <c r="A261" s="142">
        <v>22</v>
      </c>
      <c r="B261" s="112"/>
      <c r="C261" s="123" t="s">
        <v>236</v>
      </c>
      <c r="D261" s="123"/>
      <c r="E261" s="123" t="s">
        <v>220</v>
      </c>
      <c r="F261" s="123" t="s">
        <v>237</v>
      </c>
      <c r="G261" s="153" t="s">
        <v>35</v>
      </c>
      <c r="H261" s="123" t="s">
        <v>36</v>
      </c>
      <c r="I261" s="123"/>
      <c r="J261" s="120">
        <v>300000</v>
      </c>
      <c r="K261" s="67">
        <v>114181.32</v>
      </c>
      <c r="L261" s="116" t="s">
        <v>29</v>
      </c>
      <c r="M261" s="132">
        <f t="shared" si="26"/>
        <v>150000</v>
      </c>
      <c r="N261" s="154">
        <v>1641172</v>
      </c>
      <c r="O261" s="155">
        <f t="shared" si="27"/>
        <v>9.1398098432096092E-2</v>
      </c>
      <c r="P261" s="119"/>
      <c r="Q261" s="120"/>
      <c r="R261" s="152"/>
      <c r="S261" s="128">
        <v>44178</v>
      </c>
      <c r="T261" s="123"/>
      <c r="U261" s="111" t="s">
        <v>30</v>
      </c>
      <c r="V261" s="122" t="s">
        <v>37</v>
      </c>
      <c r="W261" s="122"/>
      <c r="X261" s="122"/>
      <c r="Y261" s="122"/>
      <c r="Z261" s="122"/>
      <c r="AA261" s="122"/>
      <c r="AB261" s="123"/>
      <c r="AC261" s="123"/>
      <c r="AD261" s="123"/>
      <c r="AE261" s="123"/>
      <c r="AF261" s="123"/>
      <c r="AG261" s="123"/>
      <c r="AH261" s="123"/>
      <c r="AI261" s="123"/>
      <c r="AJ261" s="123"/>
    </row>
    <row r="262" spans="1:36" s="129" customFormat="1" ht="15" customHeight="1">
      <c r="A262" s="156">
        <v>22</v>
      </c>
      <c r="B262" s="156" t="s">
        <v>238</v>
      </c>
      <c r="C262" s="156" t="s">
        <v>236</v>
      </c>
      <c r="D262" s="156" t="s">
        <v>170</v>
      </c>
      <c r="E262" s="156" t="s">
        <v>220</v>
      </c>
      <c r="F262" s="156" t="s">
        <v>38</v>
      </c>
      <c r="G262" s="156" t="s">
        <v>39</v>
      </c>
      <c r="H262" s="156" t="s">
        <v>42</v>
      </c>
      <c r="I262" s="156" t="s">
        <v>170</v>
      </c>
      <c r="J262" s="156" t="s">
        <v>170</v>
      </c>
      <c r="K262" s="67">
        <v>4720.38</v>
      </c>
      <c r="L262" s="156">
        <v>2</v>
      </c>
      <c r="M262" s="156" t="s">
        <v>170</v>
      </c>
      <c r="N262" s="157">
        <v>163046161</v>
      </c>
      <c r="O262" s="156" t="s">
        <v>170</v>
      </c>
      <c r="P262" s="156" t="s">
        <v>239</v>
      </c>
      <c r="Q262" s="157">
        <v>20000000</v>
      </c>
      <c r="R262" s="158">
        <f>Q262/N262</f>
        <v>0.12266464832618783</v>
      </c>
      <c r="S262" s="159">
        <v>44315</v>
      </c>
      <c r="T262" s="156" t="s">
        <v>170</v>
      </c>
      <c r="U262" s="156" t="s">
        <v>240</v>
      </c>
      <c r="V262" s="121" t="s">
        <v>31</v>
      </c>
      <c r="W262" s="121" t="s">
        <v>31</v>
      </c>
      <c r="X262" s="143" t="s">
        <v>170</v>
      </c>
      <c r="Y262" s="143" t="s">
        <v>170</v>
      </c>
      <c r="Z262" s="143" t="s">
        <v>170</v>
      </c>
      <c r="AA262" s="143"/>
      <c r="AB262" s="156" t="s">
        <v>170</v>
      </c>
      <c r="AC262" s="156" t="s">
        <v>170</v>
      </c>
      <c r="AD262" s="156" t="s">
        <v>170</v>
      </c>
      <c r="AE262" s="156" t="s">
        <v>170</v>
      </c>
      <c r="AF262" s="156" t="s">
        <v>170</v>
      </c>
      <c r="AG262" s="156" t="s">
        <v>170</v>
      </c>
      <c r="AH262" s="156" t="s">
        <v>170</v>
      </c>
      <c r="AI262" s="156" t="s">
        <v>170</v>
      </c>
      <c r="AJ262" s="156" t="s">
        <v>170</v>
      </c>
    </row>
    <row r="263" spans="1:36" s="129" customFormat="1" ht="15" customHeight="1">
      <c r="A263" s="142">
        <v>22</v>
      </c>
      <c r="B263" s="125"/>
      <c r="C263" s="123" t="s">
        <v>236</v>
      </c>
      <c r="D263" s="123"/>
      <c r="E263" s="123" t="s">
        <v>220</v>
      </c>
      <c r="F263" s="123" t="s">
        <v>163</v>
      </c>
      <c r="G263" s="153" t="s">
        <v>41</v>
      </c>
      <c r="H263" s="123" t="s">
        <v>42</v>
      </c>
      <c r="I263" s="160"/>
      <c r="J263" s="120">
        <v>500000</v>
      </c>
      <c r="K263" s="67">
        <v>27634.47</v>
      </c>
      <c r="L263" s="116" t="s">
        <v>29</v>
      </c>
      <c r="M263" s="132">
        <f>J263/L263</f>
        <v>250000</v>
      </c>
      <c r="N263" s="132">
        <v>11513100</v>
      </c>
      <c r="O263" s="155">
        <f>M263/N263</f>
        <v>2.1714394906671531E-2</v>
      </c>
      <c r="P263" s="119"/>
      <c r="Q263" s="161"/>
      <c r="R263" s="118"/>
      <c r="S263" s="128">
        <v>44252</v>
      </c>
      <c r="T263" s="123"/>
      <c r="U263" s="111" t="s">
        <v>241</v>
      </c>
      <c r="V263" s="122" t="s">
        <v>37</v>
      </c>
      <c r="W263" s="123"/>
      <c r="X263" s="122"/>
      <c r="Y263" s="122"/>
      <c r="Z263" s="122"/>
      <c r="AA263" s="122"/>
      <c r="AB263" s="123"/>
      <c r="AC263" s="123"/>
      <c r="AD263" s="123"/>
      <c r="AE263" s="123"/>
      <c r="AF263" s="123"/>
      <c r="AG263" s="123"/>
      <c r="AH263" s="123"/>
      <c r="AI263" s="123"/>
      <c r="AJ263" s="123"/>
    </row>
    <row r="264" spans="1:36" s="129" customFormat="1" ht="15" customHeight="1">
      <c r="A264" s="142">
        <v>22</v>
      </c>
      <c r="B264" s="112"/>
      <c r="C264" s="123" t="s">
        <v>236</v>
      </c>
      <c r="D264" s="123"/>
      <c r="E264" s="123" t="s">
        <v>113</v>
      </c>
      <c r="F264" s="123" t="s">
        <v>113</v>
      </c>
      <c r="G264" s="153" t="s">
        <v>44</v>
      </c>
      <c r="H264" s="123" t="s">
        <v>42</v>
      </c>
      <c r="I264" s="160"/>
      <c r="J264" s="120"/>
      <c r="K264" s="67">
        <v>71.2</v>
      </c>
      <c r="L264" s="116" t="s">
        <v>29</v>
      </c>
      <c r="M264" s="132"/>
      <c r="N264" s="132">
        <v>1397715000</v>
      </c>
      <c r="O264" s="155"/>
      <c r="P264" s="119"/>
      <c r="Q264" s="120"/>
      <c r="R264" s="118"/>
      <c r="S264" s="128"/>
      <c r="T264" s="128">
        <v>44196</v>
      </c>
      <c r="U264" s="111" t="s">
        <v>186</v>
      </c>
      <c r="V264" s="122" t="s">
        <v>31</v>
      </c>
      <c r="W264" s="123"/>
      <c r="X264" s="122"/>
      <c r="Y264" s="122"/>
      <c r="Z264" s="122"/>
      <c r="AA264" s="122"/>
      <c r="AB264" s="123"/>
      <c r="AC264" s="123"/>
      <c r="AD264" s="123"/>
      <c r="AE264" s="123"/>
      <c r="AF264" s="123"/>
      <c r="AG264" s="123"/>
      <c r="AH264" s="123"/>
      <c r="AI264" s="123"/>
      <c r="AJ264" s="123"/>
    </row>
    <row r="265" spans="1:36" s="129" customFormat="1" ht="15" customHeight="1">
      <c r="A265" s="162">
        <v>22</v>
      </c>
      <c r="B265" s="112"/>
      <c r="C265" s="162" t="s">
        <v>242</v>
      </c>
      <c r="D265" s="162"/>
      <c r="E265" s="162" t="s">
        <v>220</v>
      </c>
      <c r="F265" s="162" t="s">
        <v>58</v>
      </c>
      <c r="G265" s="163" t="s">
        <v>39</v>
      </c>
      <c r="H265" s="162" t="s">
        <v>28</v>
      </c>
      <c r="I265" s="162"/>
      <c r="J265" s="165">
        <v>20000000</v>
      </c>
      <c r="K265" s="127">
        <v>2354.31</v>
      </c>
      <c r="L265" s="164">
        <v>2</v>
      </c>
      <c r="M265" s="130">
        <f>J265/L265</f>
        <v>10000000</v>
      </c>
      <c r="N265" s="130">
        <v>100388073</v>
      </c>
      <c r="O265" s="166">
        <f>M265/N265</f>
        <v>9.9613427184721437E-2</v>
      </c>
      <c r="P265" s="167"/>
      <c r="Q265" s="123"/>
      <c r="R265" s="123"/>
      <c r="S265" s="159">
        <v>44199</v>
      </c>
      <c r="T265" s="162"/>
      <c r="U265" s="123" t="s">
        <v>46</v>
      </c>
      <c r="V265" s="121" t="s">
        <v>31</v>
      </c>
      <c r="W265" s="121" t="s">
        <v>31</v>
      </c>
      <c r="X265" s="121"/>
      <c r="Y265" s="121"/>
      <c r="Z265" s="121"/>
      <c r="AA265" s="121"/>
      <c r="AB265" s="123"/>
      <c r="AC265" s="123"/>
      <c r="AD265" s="123"/>
      <c r="AE265" s="123"/>
      <c r="AF265" s="123"/>
      <c r="AG265" s="123"/>
      <c r="AH265" s="123"/>
      <c r="AI265" s="123"/>
      <c r="AJ265" s="123"/>
    </row>
    <row r="266" spans="1:36" s="124" customFormat="1" ht="15" customHeight="1">
      <c r="A266" s="162">
        <v>22</v>
      </c>
      <c r="B266" s="112"/>
      <c r="C266" s="123" t="s">
        <v>236</v>
      </c>
      <c r="D266" s="123"/>
      <c r="E266" s="123" t="s">
        <v>220</v>
      </c>
      <c r="F266" s="123" t="s">
        <v>243</v>
      </c>
      <c r="G266" s="123" t="s">
        <v>35</v>
      </c>
      <c r="H266" s="123" t="s">
        <v>49</v>
      </c>
      <c r="I266" s="168">
        <v>180000000</v>
      </c>
      <c r="J266" s="120">
        <v>5000000</v>
      </c>
      <c r="K266" s="67">
        <v>82169.279999999999</v>
      </c>
      <c r="L266" s="116" t="s">
        <v>29</v>
      </c>
      <c r="M266" s="132">
        <f>J266/L266</f>
        <v>2500000</v>
      </c>
      <c r="N266" s="132">
        <v>9769949</v>
      </c>
      <c r="O266" s="155">
        <f>M266/N266</f>
        <v>0.25588669910149991</v>
      </c>
      <c r="P266" s="119"/>
      <c r="Q266" s="123"/>
      <c r="R266" s="123"/>
      <c r="S266" s="128">
        <v>44225</v>
      </c>
      <c r="T266" s="123"/>
      <c r="U266" s="123" t="s">
        <v>46</v>
      </c>
      <c r="V266" s="121" t="s">
        <v>31</v>
      </c>
      <c r="W266" s="123"/>
      <c r="X266" s="122"/>
      <c r="Y266" s="122"/>
      <c r="Z266" s="122"/>
      <c r="AA266" s="122"/>
      <c r="AB266" s="123"/>
      <c r="AC266" s="123"/>
      <c r="AD266" s="123"/>
      <c r="AE266" s="123"/>
      <c r="AF266" s="123"/>
      <c r="AG266" s="123"/>
      <c r="AH266" s="123"/>
      <c r="AI266" s="123"/>
      <c r="AJ266" s="123"/>
    </row>
    <row r="267" spans="1:36" s="124" customFormat="1" ht="15" customHeight="1">
      <c r="A267" s="162">
        <v>22</v>
      </c>
      <c r="B267" s="112"/>
      <c r="C267" s="123" t="s">
        <v>236</v>
      </c>
      <c r="D267" s="123"/>
      <c r="E267" s="123" t="s">
        <v>220</v>
      </c>
      <c r="F267" s="162" t="s">
        <v>65</v>
      </c>
      <c r="G267" s="163" t="s">
        <v>27</v>
      </c>
      <c r="H267" s="123" t="s">
        <v>28</v>
      </c>
      <c r="I267" s="123"/>
      <c r="J267" s="120"/>
      <c r="K267" s="67">
        <v>6318.3</v>
      </c>
      <c r="L267" s="116" t="s">
        <v>29</v>
      </c>
      <c r="M267" s="132"/>
      <c r="N267" s="132">
        <v>270625568</v>
      </c>
      <c r="O267" s="155"/>
      <c r="P267" s="119"/>
      <c r="Q267" s="120"/>
      <c r="R267" s="155"/>
      <c r="S267" s="128">
        <v>44315</v>
      </c>
      <c r="T267" s="123"/>
      <c r="U267" s="123" t="s">
        <v>125</v>
      </c>
      <c r="V267" s="122" t="s">
        <v>31</v>
      </c>
      <c r="W267" s="122"/>
      <c r="X267" s="122"/>
      <c r="Y267" s="122"/>
      <c r="Z267" s="122"/>
      <c r="AA267" s="122"/>
      <c r="AB267" s="123"/>
      <c r="AC267" s="123"/>
      <c r="AD267" s="123"/>
      <c r="AE267" s="123"/>
      <c r="AF267" s="123"/>
      <c r="AG267" s="123"/>
      <c r="AH267" s="123"/>
      <c r="AI267" s="123"/>
      <c r="AJ267" s="123"/>
    </row>
    <row r="268" spans="1:36" s="124" customFormat="1" ht="15" customHeight="1">
      <c r="A268" s="162">
        <v>22</v>
      </c>
      <c r="B268" s="112"/>
      <c r="C268" s="123" t="s">
        <v>236</v>
      </c>
      <c r="D268" s="123"/>
      <c r="E268" s="123" t="s">
        <v>220</v>
      </c>
      <c r="F268" s="162" t="s">
        <v>175</v>
      </c>
      <c r="G268" s="123" t="s">
        <v>44</v>
      </c>
      <c r="H268" s="123" t="s">
        <v>42</v>
      </c>
      <c r="I268" s="123"/>
      <c r="J268" s="120">
        <v>400000</v>
      </c>
      <c r="K268" s="67">
        <v>32237.96</v>
      </c>
      <c r="L268" s="116" t="s">
        <v>29</v>
      </c>
      <c r="M268" s="132">
        <f>J268/L268</f>
        <v>200000</v>
      </c>
      <c r="N268" s="130">
        <v>82913906</v>
      </c>
      <c r="O268" s="169">
        <f>M268/N268</f>
        <v>2.4121406124564919E-3</v>
      </c>
      <c r="P268" s="119"/>
      <c r="Q268" s="120"/>
      <c r="R268" s="166"/>
      <c r="S268" s="128">
        <v>44249</v>
      </c>
      <c r="T268" s="123"/>
      <c r="U268" s="123" t="s">
        <v>244</v>
      </c>
      <c r="V268" s="122" t="s">
        <v>31</v>
      </c>
      <c r="W268" s="122"/>
      <c r="X268" s="122"/>
      <c r="Y268" s="122"/>
      <c r="Z268" s="122"/>
      <c r="AA268" s="122"/>
      <c r="AB268" s="123"/>
      <c r="AC268" s="123"/>
      <c r="AD268" s="123"/>
      <c r="AE268" s="123"/>
      <c r="AF268" s="123"/>
      <c r="AG268" s="123"/>
      <c r="AH268" s="123"/>
      <c r="AI268" s="123"/>
      <c r="AJ268" s="123"/>
    </row>
    <row r="269" spans="1:36" s="124" customFormat="1" ht="15" customHeight="1">
      <c r="A269" s="162">
        <v>22</v>
      </c>
      <c r="B269" s="112"/>
      <c r="C269" s="123" t="s">
        <v>236</v>
      </c>
      <c r="D269" s="123"/>
      <c r="E269" s="123" t="s">
        <v>220</v>
      </c>
      <c r="F269" s="162" t="s">
        <v>66</v>
      </c>
      <c r="G269" s="163" t="s">
        <v>44</v>
      </c>
      <c r="H269" s="123" t="s">
        <v>42</v>
      </c>
      <c r="I269" s="123"/>
      <c r="J269" s="120">
        <v>2050000</v>
      </c>
      <c r="K269" s="67">
        <v>28033.56</v>
      </c>
      <c r="L269" s="116" t="s">
        <v>29</v>
      </c>
      <c r="M269" s="132">
        <f>J269/L269</f>
        <v>1025000</v>
      </c>
      <c r="N269" s="130">
        <v>39309783</v>
      </c>
      <c r="O269" s="155">
        <f>M269/N269</f>
        <v>2.6074934069211218E-2</v>
      </c>
      <c r="P269" s="119"/>
      <c r="Q269" s="120"/>
      <c r="R269" s="166"/>
      <c r="S269" s="128">
        <v>44215</v>
      </c>
      <c r="T269" s="123"/>
      <c r="U269" s="123" t="s">
        <v>245</v>
      </c>
      <c r="V269" s="122" t="s">
        <v>31</v>
      </c>
      <c r="W269" s="122"/>
      <c r="X269" s="122"/>
      <c r="Y269" s="122"/>
      <c r="Z269" s="122"/>
      <c r="AA269" s="122"/>
      <c r="AB269" s="123"/>
      <c r="AC269" s="123"/>
      <c r="AD269" s="123"/>
      <c r="AE269" s="123"/>
      <c r="AF269" s="123"/>
      <c r="AG269" s="123"/>
      <c r="AH269" s="123"/>
      <c r="AI269" s="123"/>
      <c r="AJ269" s="123"/>
    </row>
    <row r="270" spans="1:36" s="129" customFormat="1" ht="15" customHeight="1">
      <c r="A270" s="142">
        <v>22</v>
      </c>
      <c r="B270" s="112"/>
      <c r="C270" s="123" t="s">
        <v>236</v>
      </c>
      <c r="D270" s="123"/>
      <c r="E270" s="123" t="s">
        <v>220</v>
      </c>
      <c r="F270" s="123" t="s">
        <v>123</v>
      </c>
      <c r="G270" s="153" t="s">
        <v>27</v>
      </c>
      <c r="H270" s="123" t="s">
        <v>42</v>
      </c>
      <c r="I270" s="123"/>
      <c r="J270" s="120">
        <v>150000</v>
      </c>
      <c r="K270" s="67">
        <v>70748.12</v>
      </c>
      <c r="L270" s="116" t="s">
        <v>29</v>
      </c>
      <c r="M270" s="132">
        <f>J270/L270</f>
        <v>75000</v>
      </c>
      <c r="N270" s="154">
        <v>10101694</v>
      </c>
      <c r="O270" s="155">
        <f>M270/N270</f>
        <v>7.4244973169846559E-3</v>
      </c>
      <c r="P270" s="119"/>
      <c r="Q270" s="120"/>
      <c r="R270" s="152"/>
      <c r="S270" s="128">
        <v>44205</v>
      </c>
      <c r="T270" s="123"/>
      <c r="U270" s="111" t="s">
        <v>30</v>
      </c>
      <c r="V270" s="122" t="s">
        <v>37</v>
      </c>
      <c r="W270" s="122"/>
      <c r="X270" s="122"/>
      <c r="Y270" s="122"/>
      <c r="Z270" s="122"/>
      <c r="AA270" s="122"/>
      <c r="AB270" s="123"/>
      <c r="AC270" s="123"/>
      <c r="AD270" s="123"/>
      <c r="AE270" s="123"/>
      <c r="AF270" s="123"/>
      <c r="AG270" s="123"/>
      <c r="AH270" s="123"/>
      <c r="AI270" s="123"/>
      <c r="AJ270" s="123"/>
    </row>
    <row r="271" spans="1:36" s="124" customFormat="1" ht="15" customHeight="1">
      <c r="A271" s="142">
        <v>22</v>
      </c>
      <c r="B271" s="112" t="s">
        <v>74</v>
      </c>
      <c r="C271" s="123" t="s">
        <v>236</v>
      </c>
      <c r="D271" s="123"/>
      <c r="E271" s="123" t="s">
        <v>220</v>
      </c>
      <c r="F271" s="123" t="s">
        <v>176</v>
      </c>
      <c r="G271" s="153" t="s">
        <v>44</v>
      </c>
      <c r="H271" s="123" t="s">
        <v>42</v>
      </c>
      <c r="I271" s="123"/>
      <c r="J271" s="120">
        <v>1000000</v>
      </c>
      <c r="K271" s="127">
        <v>21534.55</v>
      </c>
      <c r="L271" s="116" t="s">
        <v>29</v>
      </c>
      <c r="M271" s="132">
        <f>J271/L271</f>
        <v>500000</v>
      </c>
      <c r="N271" s="130">
        <v>18513930</v>
      </c>
      <c r="O271" s="158">
        <v>0.09</v>
      </c>
      <c r="P271" s="119"/>
      <c r="Q271" s="120"/>
      <c r="R271" s="152"/>
      <c r="S271" s="128"/>
      <c r="T271" s="123"/>
      <c r="U271" s="111" t="s">
        <v>30</v>
      </c>
      <c r="V271" s="122" t="s">
        <v>37</v>
      </c>
      <c r="W271" s="122"/>
      <c r="X271" s="122"/>
      <c r="Y271" s="122"/>
      <c r="Z271" s="122"/>
      <c r="AA271" s="122"/>
      <c r="AB271" s="123"/>
      <c r="AC271" s="123"/>
      <c r="AD271" s="123"/>
      <c r="AE271" s="123"/>
      <c r="AF271" s="123"/>
      <c r="AG271" s="123"/>
      <c r="AH271" s="123"/>
      <c r="AI271" s="123"/>
      <c r="AJ271" s="123"/>
    </row>
    <row r="272" spans="1:36" s="124" customFormat="1" ht="15" customHeight="1">
      <c r="A272" s="162">
        <v>22</v>
      </c>
      <c r="B272" s="112"/>
      <c r="C272" s="123" t="s">
        <v>236</v>
      </c>
      <c r="D272" s="123"/>
      <c r="E272" s="123" t="s">
        <v>220</v>
      </c>
      <c r="F272" s="162" t="s">
        <v>75</v>
      </c>
      <c r="G272" s="123" t="s">
        <v>44</v>
      </c>
      <c r="H272" s="123" t="s">
        <v>42</v>
      </c>
      <c r="I272" s="123"/>
      <c r="J272" s="120"/>
      <c r="K272" s="127">
        <v>78293.539999999994</v>
      </c>
      <c r="L272" s="116" t="s">
        <v>29</v>
      </c>
      <c r="M272" s="132"/>
      <c r="N272" s="130">
        <v>6855713</v>
      </c>
      <c r="O272" s="155"/>
      <c r="P272" s="119"/>
      <c r="Q272" s="120"/>
      <c r="R272" s="166"/>
      <c r="S272" s="128">
        <v>44256</v>
      </c>
      <c r="T272" s="123"/>
      <c r="U272" s="123" t="s">
        <v>246</v>
      </c>
      <c r="V272" s="122" t="s">
        <v>31</v>
      </c>
      <c r="W272" s="122"/>
      <c r="X272" s="122"/>
      <c r="Y272" s="122"/>
      <c r="Z272" s="122"/>
      <c r="AA272" s="122"/>
      <c r="AB272" s="123"/>
      <c r="AC272" s="123"/>
      <c r="AD272" s="123"/>
      <c r="AE272" s="123"/>
      <c r="AF272" s="123"/>
      <c r="AG272" s="123"/>
      <c r="AH272" s="123"/>
      <c r="AI272" s="123"/>
      <c r="AJ272" s="123"/>
    </row>
    <row r="273" spans="1:36" s="124" customFormat="1" ht="15" customHeight="1">
      <c r="A273" s="162">
        <v>22</v>
      </c>
      <c r="B273" s="112"/>
      <c r="C273" s="123" t="s">
        <v>236</v>
      </c>
      <c r="D273" s="123"/>
      <c r="E273" s="123" t="s">
        <v>220</v>
      </c>
      <c r="F273" s="162" t="s">
        <v>247</v>
      </c>
      <c r="G273" s="163" t="s">
        <v>44</v>
      </c>
      <c r="H273" s="123" t="s">
        <v>42</v>
      </c>
      <c r="I273" s="123"/>
      <c r="J273" s="120">
        <v>218000</v>
      </c>
      <c r="K273" s="127">
        <v>74170</v>
      </c>
      <c r="L273" s="116" t="s">
        <v>29</v>
      </c>
      <c r="M273" s="132">
        <f t="shared" ref="M273:M279" si="28">J273/L273</f>
        <v>109000</v>
      </c>
      <c r="N273" s="130">
        <v>530953</v>
      </c>
      <c r="O273" s="155">
        <f>M273/N273</f>
        <v>0.20529124046761202</v>
      </c>
      <c r="P273" s="119"/>
      <c r="Q273" s="120"/>
      <c r="R273" s="166"/>
      <c r="S273" s="128">
        <v>44270</v>
      </c>
      <c r="T273" s="123"/>
      <c r="U273" s="123" t="s">
        <v>244</v>
      </c>
      <c r="V273" s="122" t="s">
        <v>31</v>
      </c>
      <c r="W273" s="122"/>
      <c r="X273" s="122"/>
      <c r="Y273" s="122"/>
      <c r="Z273" s="122"/>
      <c r="AA273" s="122"/>
      <c r="AB273" s="123"/>
      <c r="AC273" s="123"/>
      <c r="AD273" s="123"/>
      <c r="AE273" s="123"/>
      <c r="AF273" s="123"/>
      <c r="AG273" s="123"/>
      <c r="AH273" s="123"/>
      <c r="AI273" s="123"/>
      <c r="AJ273" s="123"/>
    </row>
    <row r="274" spans="1:36" s="124" customFormat="1" ht="15" customHeight="1">
      <c r="A274" s="142">
        <v>22</v>
      </c>
      <c r="B274" s="112"/>
      <c r="C274" s="123" t="s">
        <v>236</v>
      </c>
      <c r="D274" s="123"/>
      <c r="E274" s="123" t="s">
        <v>220</v>
      </c>
      <c r="F274" s="123" t="s">
        <v>81</v>
      </c>
      <c r="G274" s="111" t="s">
        <v>44</v>
      </c>
      <c r="H274" s="111" t="s">
        <v>42</v>
      </c>
      <c r="I274" s="113"/>
      <c r="J274" s="120">
        <v>12000000</v>
      </c>
      <c r="K274" s="67">
        <v>18393.18</v>
      </c>
      <c r="L274" s="116" t="s">
        <v>29</v>
      </c>
      <c r="M274" s="117">
        <f t="shared" si="28"/>
        <v>6000000</v>
      </c>
      <c r="N274" s="132">
        <v>127575529</v>
      </c>
      <c r="O274" s="118">
        <f>M274/N274</f>
        <v>4.7030963124597348E-2</v>
      </c>
      <c r="P274" s="119"/>
      <c r="Q274" s="120"/>
      <c r="R274" s="120"/>
      <c r="S274" s="126"/>
      <c r="T274" s="123"/>
      <c r="U274" s="111" t="s">
        <v>30</v>
      </c>
      <c r="V274" s="122" t="s">
        <v>31</v>
      </c>
      <c r="W274" s="122" t="s">
        <v>31</v>
      </c>
      <c r="X274" s="122"/>
      <c r="Y274" s="122"/>
      <c r="Z274" s="122"/>
      <c r="AA274" s="122"/>
      <c r="AB274" s="123"/>
      <c r="AC274" s="123"/>
      <c r="AD274" s="123"/>
      <c r="AE274" s="123"/>
      <c r="AF274" s="123"/>
      <c r="AG274" s="123"/>
      <c r="AH274" s="123"/>
      <c r="AI274" s="123"/>
      <c r="AJ274" s="123"/>
    </row>
    <row r="275" spans="1:36" s="129" customFormat="1" ht="15" customHeight="1">
      <c r="A275" s="142">
        <v>22</v>
      </c>
      <c r="B275" s="112" t="s">
        <v>248</v>
      </c>
      <c r="C275" s="123" t="s">
        <v>236</v>
      </c>
      <c r="D275" s="123"/>
      <c r="E275" s="123" t="s">
        <v>220</v>
      </c>
      <c r="F275" s="123" t="s">
        <v>177</v>
      </c>
      <c r="G275" s="153" t="s">
        <v>41</v>
      </c>
      <c r="H275" s="123" t="s">
        <v>42</v>
      </c>
      <c r="I275" s="123"/>
      <c r="J275" s="120">
        <v>2300000</v>
      </c>
      <c r="K275" s="67">
        <v>14346.8</v>
      </c>
      <c r="L275" s="116" t="s">
        <v>29</v>
      </c>
      <c r="M275" s="132">
        <f t="shared" si="28"/>
        <v>1150000</v>
      </c>
      <c r="N275" s="154">
        <v>3225167</v>
      </c>
      <c r="O275" s="155">
        <f>M275/N275</f>
        <v>0.35657068300649236</v>
      </c>
      <c r="P275" s="119"/>
      <c r="Q275" s="120"/>
      <c r="R275" s="152"/>
      <c r="S275" s="128"/>
      <c r="T275" s="123"/>
      <c r="U275" s="111" t="s">
        <v>30</v>
      </c>
      <c r="V275" s="122" t="s">
        <v>37</v>
      </c>
      <c r="W275" s="122" t="s">
        <v>37</v>
      </c>
      <c r="X275" s="122"/>
      <c r="Y275" s="122"/>
      <c r="Z275" s="122"/>
      <c r="AA275" s="122"/>
      <c r="AB275" s="123"/>
      <c r="AC275" s="123"/>
      <c r="AD275" s="123"/>
      <c r="AE275" s="123"/>
      <c r="AF275" s="123"/>
      <c r="AG275" s="123"/>
      <c r="AH275" s="123"/>
      <c r="AI275" s="123"/>
      <c r="AJ275" s="123"/>
    </row>
    <row r="276" spans="1:36" s="129" customFormat="1" ht="15" customHeight="1">
      <c r="A276" s="142">
        <v>22</v>
      </c>
      <c r="B276" s="125"/>
      <c r="C276" s="111" t="s">
        <v>236</v>
      </c>
      <c r="D276" s="111"/>
      <c r="E276" s="111" t="s">
        <v>220</v>
      </c>
      <c r="F276" s="123" t="s">
        <v>249</v>
      </c>
      <c r="G276" s="112" t="s">
        <v>41</v>
      </c>
      <c r="H276" s="123" t="s">
        <v>42</v>
      </c>
      <c r="I276" s="111"/>
      <c r="J276" s="120">
        <v>41000000</v>
      </c>
      <c r="K276" s="67">
        <v>13937.26</v>
      </c>
      <c r="L276" s="116" t="s">
        <v>29</v>
      </c>
      <c r="M276" s="117">
        <f t="shared" si="28"/>
        <v>20500000</v>
      </c>
      <c r="N276" s="132">
        <v>36471769</v>
      </c>
      <c r="O276" s="118">
        <f>M276/N276</f>
        <v>0.56207857644634673</v>
      </c>
      <c r="P276" s="132"/>
      <c r="Q276" s="123"/>
      <c r="R276" s="123"/>
      <c r="S276" s="126">
        <v>44218</v>
      </c>
      <c r="T276" s="111"/>
      <c r="U276" s="111" t="s">
        <v>30</v>
      </c>
      <c r="V276" s="121" t="s">
        <v>31</v>
      </c>
      <c r="W276" s="121" t="s">
        <v>37</v>
      </c>
      <c r="X276" s="121" t="s">
        <v>31</v>
      </c>
      <c r="Y276" s="121"/>
      <c r="Z276" s="121"/>
      <c r="AA276" s="121"/>
      <c r="AB276" s="123"/>
      <c r="AC276" s="123"/>
      <c r="AD276" s="123"/>
      <c r="AE276" s="123"/>
      <c r="AF276" s="123"/>
      <c r="AG276" s="123"/>
      <c r="AH276" s="123"/>
      <c r="AI276" s="123"/>
      <c r="AJ276" s="123"/>
    </row>
    <row r="277" spans="1:36" s="124" customFormat="1" ht="15" customHeight="1">
      <c r="A277" s="162">
        <v>22</v>
      </c>
      <c r="B277" s="112"/>
      <c r="C277" s="123" t="s">
        <v>236</v>
      </c>
      <c r="D277" s="123"/>
      <c r="E277" s="123" t="s">
        <v>220</v>
      </c>
      <c r="F277" s="162" t="s">
        <v>84</v>
      </c>
      <c r="G277" s="123" t="s">
        <v>39</v>
      </c>
      <c r="H277" s="123" t="s">
        <v>42</v>
      </c>
      <c r="I277" s="123"/>
      <c r="J277" s="120">
        <v>800000</v>
      </c>
      <c r="K277" s="127">
        <v>14495.38</v>
      </c>
      <c r="L277" s="116" t="s">
        <v>29</v>
      </c>
      <c r="M277" s="132">
        <f t="shared" si="28"/>
        <v>400000</v>
      </c>
      <c r="N277" s="130">
        <v>28608710</v>
      </c>
      <c r="O277" s="155">
        <f>M277/N277</f>
        <v>1.3981755905806309E-2</v>
      </c>
      <c r="P277" s="127"/>
      <c r="Q277" s="127"/>
      <c r="R277" s="127"/>
      <c r="S277" s="128">
        <v>44244</v>
      </c>
      <c r="T277" s="127"/>
      <c r="U277" s="123" t="s">
        <v>250</v>
      </c>
      <c r="V277" s="170" t="s">
        <v>31</v>
      </c>
      <c r="W277" s="127"/>
      <c r="X277" s="127"/>
      <c r="Y277" s="127"/>
      <c r="Z277" s="127"/>
      <c r="AA277" s="127"/>
      <c r="AB277" s="127"/>
      <c r="AC277" s="127"/>
      <c r="AD277" s="123"/>
      <c r="AE277" s="123"/>
      <c r="AF277" s="123"/>
      <c r="AG277" s="123"/>
      <c r="AH277" s="123"/>
      <c r="AI277" s="123"/>
      <c r="AJ277" s="123"/>
    </row>
    <row r="278" spans="1:36" s="124" customFormat="1" ht="15" customHeight="1">
      <c r="A278" s="142">
        <v>22</v>
      </c>
      <c r="B278" s="112" t="s">
        <v>117</v>
      </c>
      <c r="C278" s="123" t="s">
        <v>236</v>
      </c>
      <c r="D278" s="123"/>
      <c r="E278" s="123" t="s">
        <v>220</v>
      </c>
      <c r="F278" s="123" t="s">
        <v>179</v>
      </c>
      <c r="G278" s="153" t="s">
        <v>44</v>
      </c>
      <c r="H278" s="123" t="s">
        <v>42</v>
      </c>
      <c r="I278" s="123"/>
      <c r="J278" s="120">
        <v>300000</v>
      </c>
      <c r="K278" s="67">
        <v>74096.899999999994</v>
      </c>
      <c r="L278" s="116" t="s">
        <v>29</v>
      </c>
      <c r="M278" s="132">
        <f t="shared" si="28"/>
        <v>150000</v>
      </c>
      <c r="N278" s="130">
        <v>2083459</v>
      </c>
      <c r="O278" s="158">
        <v>0.09</v>
      </c>
      <c r="P278" s="119"/>
      <c r="Q278" s="120"/>
      <c r="R278" s="152"/>
      <c r="S278" s="128"/>
      <c r="T278" s="123"/>
      <c r="U278" s="111" t="s">
        <v>30</v>
      </c>
      <c r="V278" s="122" t="s">
        <v>31</v>
      </c>
      <c r="W278" s="122"/>
      <c r="X278" s="122"/>
      <c r="Y278" s="122"/>
      <c r="Z278" s="122"/>
      <c r="AA278" s="122"/>
      <c r="AB278" s="123"/>
      <c r="AC278" s="123"/>
      <c r="AD278" s="123"/>
      <c r="AE278" s="123"/>
      <c r="AF278" s="123"/>
      <c r="AG278" s="123"/>
      <c r="AH278" s="123"/>
      <c r="AI278" s="123"/>
      <c r="AJ278" s="123"/>
    </row>
    <row r="279" spans="1:36" s="129" customFormat="1" ht="15" customHeight="1">
      <c r="A279" s="142">
        <v>22</v>
      </c>
      <c r="B279" s="171" t="s">
        <v>251</v>
      </c>
      <c r="C279" s="142" t="s">
        <v>236</v>
      </c>
      <c r="D279" s="142"/>
      <c r="E279" s="142" t="s">
        <v>220</v>
      </c>
      <c r="F279" s="142" t="s">
        <v>180</v>
      </c>
      <c r="G279" s="153" t="s">
        <v>41</v>
      </c>
      <c r="H279" s="142" t="s">
        <v>28</v>
      </c>
      <c r="I279" s="142"/>
      <c r="J279" s="172">
        <v>5500000</v>
      </c>
      <c r="K279" s="67">
        <v>3941.75</v>
      </c>
      <c r="L279" s="116" t="s">
        <v>29</v>
      </c>
      <c r="M279" s="154">
        <f t="shared" si="28"/>
        <v>2750000</v>
      </c>
      <c r="N279" s="154">
        <v>216565318</v>
      </c>
      <c r="O279" s="173">
        <f>M279/N279</f>
        <v>1.2698247463612802E-2</v>
      </c>
      <c r="P279" s="139">
        <v>20000000</v>
      </c>
      <c r="Q279" s="139">
        <f>P279/L279</f>
        <v>10000000</v>
      </c>
      <c r="R279" s="152">
        <f>Q279/N279</f>
        <v>4.6175445322228371E-2</v>
      </c>
      <c r="S279" s="159">
        <v>44214</v>
      </c>
      <c r="T279" s="142"/>
      <c r="U279" s="111" t="s">
        <v>252</v>
      </c>
      <c r="V279" s="121" t="s">
        <v>31</v>
      </c>
      <c r="W279" s="121" t="s">
        <v>31</v>
      </c>
      <c r="X279" s="123"/>
      <c r="Y279" s="121"/>
      <c r="Z279" s="121"/>
      <c r="AA279" s="121"/>
      <c r="AB279" s="123"/>
      <c r="AC279" s="123"/>
      <c r="AD279" s="123"/>
      <c r="AE279" s="123"/>
      <c r="AF279" s="123"/>
      <c r="AG279" s="123"/>
      <c r="AH279" s="123"/>
      <c r="AI279" s="123"/>
      <c r="AJ279" s="123"/>
    </row>
    <row r="280" spans="1:36" s="124" customFormat="1" ht="15" customHeight="1">
      <c r="A280" s="156">
        <v>22</v>
      </c>
      <c r="B280" s="156"/>
      <c r="C280" s="156" t="s">
        <v>236</v>
      </c>
      <c r="D280" s="156" t="s">
        <v>170</v>
      </c>
      <c r="E280" s="156" t="s">
        <v>220</v>
      </c>
      <c r="F280" s="156" t="s">
        <v>88</v>
      </c>
      <c r="G280" s="156" t="s">
        <v>44</v>
      </c>
      <c r="H280" s="156" t="s">
        <v>28</v>
      </c>
      <c r="I280" s="174">
        <v>26000000</v>
      </c>
      <c r="J280" s="157">
        <v>1500000</v>
      </c>
      <c r="K280" s="67">
        <v>56582.79</v>
      </c>
      <c r="L280" s="116" t="s">
        <v>29</v>
      </c>
      <c r="M280" s="157">
        <v>19000000</v>
      </c>
      <c r="N280" s="157">
        <v>32510453</v>
      </c>
      <c r="O280" s="158">
        <v>0.57999999999999996</v>
      </c>
      <c r="P280" s="156" t="s">
        <v>170</v>
      </c>
      <c r="Q280" s="156" t="s">
        <v>170</v>
      </c>
      <c r="R280" s="156" t="s">
        <v>170</v>
      </c>
      <c r="S280" s="159">
        <v>44223</v>
      </c>
      <c r="T280" s="156"/>
      <c r="U280" s="156" t="s">
        <v>253</v>
      </c>
      <c r="V280" s="121" t="s">
        <v>31</v>
      </c>
      <c r="W280" s="121" t="s">
        <v>31</v>
      </c>
      <c r="X280" s="121" t="s">
        <v>31</v>
      </c>
      <c r="Y280" s="143" t="s">
        <v>170</v>
      </c>
      <c r="Z280" s="143" t="s">
        <v>170</v>
      </c>
      <c r="AA280" s="143"/>
      <c r="AB280" s="156" t="s">
        <v>170</v>
      </c>
      <c r="AC280" s="156" t="s">
        <v>170</v>
      </c>
      <c r="AD280" s="156" t="s">
        <v>170</v>
      </c>
      <c r="AE280" s="156" t="s">
        <v>170</v>
      </c>
      <c r="AF280" s="156" t="s">
        <v>170</v>
      </c>
      <c r="AG280" s="156" t="s">
        <v>170</v>
      </c>
      <c r="AH280" s="156" t="s">
        <v>170</v>
      </c>
      <c r="AI280" s="156" t="s">
        <v>170</v>
      </c>
      <c r="AJ280" s="156" t="s">
        <v>170</v>
      </c>
    </row>
    <row r="281" spans="1:36" s="129" customFormat="1" ht="15" customHeight="1">
      <c r="A281" s="142">
        <v>22</v>
      </c>
      <c r="B281" s="125"/>
      <c r="C281" s="123" t="s">
        <v>236</v>
      </c>
      <c r="D281" s="123"/>
      <c r="E281" s="123" t="s">
        <v>220</v>
      </c>
      <c r="F281" s="123" t="s">
        <v>254</v>
      </c>
      <c r="G281" s="153" t="s">
        <v>255</v>
      </c>
      <c r="H281" s="123" t="s">
        <v>28</v>
      </c>
      <c r="I281" s="160">
        <v>3800000</v>
      </c>
      <c r="J281" s="120">
        <v>200000</v>
      </c>
      <c r="K281" s="67">
        <v>2434.4299999999998</v>
      </c>
      <c r="L281" s="116" t="s">
        <v>29</v>
      </c>
      <c r="M281" s="132">
        <f>J281/L281</f>
        <v>100000</v>
      </c>
      <c r="N281" s="132">
        <v>16296364</v>
      </c>
      <c r="O281" s="155">
        <f>M281/N281</f>
        <v>6.1363381426678982E-3</v>
      </c>
      <c r="P281" s="119"/>
      <c r="Q281" s="120"/>
      <c r="R281" s="118"/>
      <c r="S281" s="128">
        <v>44250</v>
      </c>
      <c r="T281" s="123"/>
      <c r="U281" s="111" t="s">
        <v>30</v>
      </c>
      <c r="V281" s="122" t="s">
        <v>31</v>
      </c>
      <c r="W281" s="123"/>
      <c r="X281" s="122"/>
      <c r="Y281" s="122"/>
      <c r="Z281" s="122"/>
      <c r="AA281" s="122"/>
      <c r="AB281" s="123"/>
      <c r="AC281" s="123"/>
      <c r="AD281" s="123"/>
      <c r="AE281" s="123"/>
      <c r="AF281" s="123"/>
      <c r="AG281" s="123"/>
      <c r="AH281" s="123"/>
      <c r="AI281" s="123"/>
      <c r="AJ281" s="123"/>
    </row>
    <row r="282" spans="1:36" s="129" customFormat="1" ht="15" customHeight="1">
      <c r="A282" s="142">
        <v>22</v>
      </c>
      <c r="B282" s="112"/>
      <c r="C282" s="123" t="s">
        <v>236</v>
      </c>
      <c r="D282" s="123"/>
      <c r="E282" s="123" t="s">
        <v>220</v>
      </c>
      <c r="F282" s="123" t="s">
        <v>256</v>
      </c>
      <c r="G282" s="123" t="s">
        <v>27</v>
      </c>
      <c r="H282" s="123" t="s">
        <v>42</v>
      </c>
      <c r="I282" s="123"/>
      <c r="J282" s="120">
        <v>3000000</v>
      </c>
      <c r="K282" s="67">
        <v>103385.57</v>
      </c>
      <c r="L282" s="116" t="s">
        <v>29</v>
      </c>
      <c r="M282" s="132">
        <f>J282/L282</f>
        <v>1500000</v>
      </c>
      <c r="N282" s="154">
        <v>6944975</v>
      </c>
      <c r="O282" s="155">
        <f>M282/N282</f>
        <v>0.21598349886068705</v>
      </c>
      <c r="P282" s="119"/>
      <c r="Q282" s="120"/>
      <c r="R282" s="118"/>
      <c r="S282" s="128">
        <v>44215</v>
      </c>
      <c r="T282" s="123"/>
      <c r="U282" s="111" t="s">
        <v>30</v>
      </c>
      <c r="V282" s="122" t="s">
        <v>37</v>
      </c>
      <c r="W282" s="122" t="s">
        <v>31</v>
      </c>
      <c r="X282" s="122"/>
      <c r="Y282" s="122"/>
      <c r="Z282" s="122"/>
      <c r="AA282" s="122"/>
      <c r="AB282" s="123"/>
      <c r="AC282" s="123"/>
      <c r="AD282" s="123"/>
      <c r="AE282" s="123"/>
      <c r="AF282" s="123"/>
      <c r="AG282" s="123"/>
      <c r="AH282" s="123"/>
      <c r="AI282" s="123"/>
      <c r="AJ282" s="123"/>
    </row>
    <row r="283" spans="1:36" s="129" customFormat="1" ht="15" customHeight="1">
      <c r="A283" s="142">
        <v>22</v>
      </c>
      <c r="B283" s="112"/>
      <c r="C283" s="123" t="s">
        <v>236</v>
      </c>
      <c r="D283" s="123"/>
      <c r="E283" s="123" t="s">
        <v>220</v>
      </c>
      <c r="F283" s="123" t="s">
        <v>257</v>
      </c>
      <c r="G283" s="153" t="s">
        <v>258</v>
      </c>
      <c r="H283" s="123" t="s">
        <v>42</v>
      </c>
      <c r="I283" s="123"/>
      <c r="J283" s="120">
        <v>200000</v>
      </c>
      <c r="K283" s="67">
        <v>911.46</v>
      </c>
      <c r="L283" s="116" t="s">
        <v>29</v>
      </c>
      <c r="M283" s="132">
        <f>J283/L283</f>
        <v>100000</v>
      </c>
      <c r="N283" s="154">
        <v>15442905</v>
      </c>
      <c r="O283" s="155">
        <f>M283/N283</f>
        <v>6.4754655940705459E-3</v>
      </c>
      <c r="P283" s="119"/>
      <c r="Q283" s="120"/>
      <c r="R283" s="152"/>
      <c r="S283" s="128"/>
      <c r="T283" s="123"/>
      <c r="U283" s="111" t="s">
        <v>30</v>
      </c>
      <c r="V283" s="122" t="s">
        <v>37</v>
      </c>
      <c r="W283" s="122"/>
      <c r="X283" s="122"/>
      <c r="Y283" s="122"/>
      <c r="Z283" s="122"/>
      <c r="AA283" s="122"/>
      <c r="AB283" s="123"/>
      <c r="AC283" s="123"/>
      <c r="AD283" s="123"/>
      <c r="AE283" s="123"/>
      <c r="AF283" s="123"/>
      <c r="AG283" s="123"/>
      <c r="AH283" s="123"/>
      <c r="AI283" s="123"/>
      <c r="AJ283" s="123"/>
    </row>
    <row r="284" spans="1:36" s="129" customFormat="1" ht="15" customHeight="1">
      <c r="A284" s="142">
        <v>22</v>
      </c>
      <c r="B284" s="112" t="s">
        <v>154</v>
      </c>
      <c r="C284" s="123" t="s">
        <v>236</v>
      </c>
      <c r="D284" s="123"/>
      <c r="E284" s="123" t="s">
        <v>220</v>
      </c>
      <c r="F284" s="123" t="s">
        <v>189</v>
      </c>
      <c r="G284" s="153" t="s">
        <v>27</v>
      </c>
      <c r="H284" s="123" t="s">
        <v>42</v>
      </c>
      <c r="I284" s="123"/>
      <c r="J284" s="120"/>
      <c r="K284" s="67">
        <v>27011.74</v>
      </c>
      <c r="L284" s="116" t="s">
        <v>29</v>
      </c>
      <c r="M284" s="132"/>
      <c r="N284" s="130">
        <v>58558270</v>
      </c>
      <c r="O284" s="155"/>
      <c r="P284" s="119">
        <v>10000000</v>
      </c>
      <c r="Q284" s="120">
        <f>P284/L284</f>
        <v>5000000</v>
      </c>
      <c r="R284" s="152">
        <f>Q284/N284</f>
        <v>8.5385036135801146E-2</v>
      </c>
      <c r="S284" s="128"/>
      <c r="T284" s="123"/>
      <c r="U284" s="111" t="s">
        <v>160</v>
      </c>
      <c r="V284" s="122" t="s">
        <v>37</v>
      </c>
      <c r="W284" s="122"/>
      <c r="X284" s="122"/>
      <c r="Y284" s="122"/>
      <c r="Z284" s="122"/>
      <c r="AA284" s="122"/>
      <c r="AB284" s="123"/>
      <c r="AC284" s="123"/>
      <c r="AD284" s="123"/>
      <c r="AE284" s="123"/>
      <c r="AF284" s="123"/>
      <c r="AG284" s="123"/>
      <c r="AH284" s="123"/>
      <c r="AI284" s="123"/>
      <c r="AJ284" s="123"/>
    </row>
    <row r="285" spans="1:36" s="124" customFormat="1" ht="15" customHeight="1">
      <c r="A285" s="162">
        <v>22</v>
      </c>
      <c r="B285" s="112"/>
      <c r="C285" s="123" t="s">
        <v>236</v>
      </c>
      <c r="D285" s="123"/>
      <c r="E285" s="123" t="s">
        <v>220</v>
      </c>
      <c r="F285" s="162" t="s">
        <v>96</v>
      </c>
      <c r="G285" s="163" t="s">
        <v>39</v>
      </c>
      <c r="H285" s="123" t="s">
        <v>42</v>
      </c>
      <c r="I285" s="123"/>
      <c r="J285" s="120">
        <v>600000</v>
      </c>
      <c r="K285" s="67">
        <v>6235.72</v>
      </c>
      <c r="L285" s="116" t="s">
        <v>29</v>
      </c>
      <c r="M285" s="132">
        <f>J285/L285</f>
        <v>300000</v>
      </c>
      <c r="N285" s="130">
        <v>21803000</v>
      </c>
      <c r="O285" s="155">
        <f>M285/N285</f>
        <v>1.3759574370499473E-2</v>
      </c>
      <c r="P285" s="119"/>
      <c r="Q285" s="120"/>
      <c r="R285" s="166"/>
      <c r="S285" s="128">
        <v>44274</v>
      </c>
      <c r="T285" s="123"/>
      <c r="U285" s="123" t="s">
        <v>244</v>
      </c>
      <c r="V285" s="122" t="s">
        <v>31</v>
      </c>
      <c r="W285" s="122"/>
      <c r="X285" s="122"/>
      <c r="Y285" s="122"/>
      <c r="Z285" s="122"/>
      <c r="AA285" s="122"/>
      <c r="AB285" s="123"/>
      <c r="AC285" s="123"/>
      <c r="AD285" s="123"/>
      <c r="AE285" s="123"/>
      <c r="AF285" s="123"/>
      <c r="AG285" s="123"/>
      <c r="AH285" s="123"/>
      <c r="AI285" s="123"/>
      <c r="AJ285" s="123"/>
    </row>
    <row r="286" spans="1:36" s="129" customFormat="1" ht="15" customHeight="1">
      <c r="A286" s="142">
        <v>22</v>
      </c>
      <c r="B286" s="112"/>
      <c r="C286" s="123" t="s">
        <v>236</v>
      </c>
      <c r="D286" s="123"/>
      <c r="E286" s="123" t="s">
        <v>220</v>
      </c>
      <c r="F286" s="123" t="s">
        <v>141</v>
      </c>
      <c r="G286" s="123" t="s">
        <v>35</v>
      </c>
      <c r="H286" s="123" t="s">
        <v>49</v>
      </c>
      <c r="I286" s="123"/>
      <c r="J286" s="120">
        <v>3000000</v>
      </c>
      <c r="K286" s="67">
        <v>54663.71</v>
      </c>
      <c r="L286" s="116" t="s">
        <v>29</v>
      </c>
      <c r="M286" s="132">
        <f>J286/L286</f>
        <v>1500000</v>
      </c>
      <c r="N286" s="132">
        <v>9770529</v>
      </c>
      <c r="O286" s="155">
        <f>M286/N286</f>
        <v>0.15352290546397232</v>
      </c>
      <c r="P286" s="119"/>
      <c r="Q286" s="120"/>
      <c r="R286" s="118"/>
      <c r="S286" s="128">
        <v>44174</v>
      </c>
      <c r="T286" s="123"/>
      <c r="U286" s="111" t="s">
        <v>30</v>
      </c>
      <c r="V286" s="122" t="s">
        <v>31</v>
      </c>
      <c r="W286" s="123"/>
      <c r="X286" s="122"/>
      <c r="Y286" s="122"/>
      <c r="Z286" s="122"/>
      <c r="AA286" s="122"/>
      <c r="AB286" s="123"/>
      <c r="AC286" s="123"/>
      <c r="AD286" s="123"/>
      <c r="AE286" s="123"/>
      <c r="AF286" s="123"/>
      <c r="AG286" s="123"/>
      <c r="AH286" s="123"/>
      <c r="AI286" s="123"/>
      <c r="AJ286" s="123"/>
    </row>
    <row r="287" spans="1:36" s="129" customFormat="1" ht="15" customHeight="1">
      <c r="A287" s="142">
        <v>22</v>
      </c>
      <c r="B287" s="112"/>
      <c r="C287" s="123" t="s">
        <v>236</v>
      </c>
      <c r="D287" s="123"/>
      <c r="E287" s="123" t="s">
        <v>220</v>
      </c>
      <c r="F287" s="123" t="s">
        <v>235</v>
      </c>
      <c r="G287" s="153" t="s">
        <v>41</v>
      </c>
      <c r="H287" s="123" t="s">
        <v>28</v>
      </c>
      <c r="I287" s="123"/>
      <c r="J287" s="120">
        <v>800000</v>
      </c>
      <c r="K287" s="67">
        <v>2588.0500000000002</v>
      </c>
      <c r="L287" s="116" t="s">
        <v>29</v>
      </c>
      <c r="M287" s="132">
        <f>J287/L287</f>
        <v>400000</v>
      </c>
      <c r="N287" s="132">
        <v>14645468</v>
      </c>
      <c r="O287" s="155">
        <f>M287/N287</f>
        <v>2.7312203338261364E-2</v>
      </c>
      <c r="P287" s="119">
        <v>1400000</v>
      </c>
      <c r="Q287" s="120">
        <f>P287/L287</f>
        <v>700000</v>
      </c>
      <c r="R287" s="152">
        <f>Q287/N287</f>
        <v>4.7796355841957391E-2</v>
      </c>
      <c r="S287" s="128">
        <v>44245</v>
      </c>
      <c r="T287" s="123"/>
      <c r="U287" s="111" t="s">
        <v>259</v>
      </c>
      <c r="V287" s="122" t="s">
        <v>31</v>
      </c>
      <c r="W287" s="122" t="s">
        <v>31</v>
      </c>
      <c r="X287" s="122"/>
      <c r="Y287" s="122"/>
      <c r="Z287" s="122"/>
      <c r="AA287" s="122"/>
      <c r="AB287" s="123"/>
      <c r="AC287" s="123"/>
      <c r="AD287" s="123"/>
      <c r="AE287" s="123"/>
      <c r="AF287" s="123"/>
      <c r="AG287" s="123"/>
      <c r="AH287" s="123"/>
      <c r="AI287" s="123"/>
      <c r="AJ287" s="123"/>
    </row>
    <row r="288" spans="1:36" s="25" customFormat="1" ht="15" customHeight="1">
      <c r="A288" s="79">
        <v>23</v>
      </c>
      <c r="B288" s="79"/>
      <c r="C288" s="79" t="s">
        <v>260</v>
      </c>
      <c r="D288" s="79"/>
      <c r="E288" s="79" t="s">
        <v>220</v>
      </c>
      <c r="F288" s="79" t="s">
        <v>112</v>
      </c>
      <c r="G288" s="79" t="s">
        <v>35</v>
      </c>
      <c r="H288" s="79" t="s">
        <v>36</v>
      </c>
      <c r="I288" s="79"/>
      <c r="J288" s="93">
        <v>1800000</v>
      </c>
      <c r="K288" s="41">
        <v>65936.09</v>
      </c>
      <c r="L288" s="79">
        <v>1</v>
      </c>
      <c r="M288" s="93">
        <v>1800000</v>
      </c>
      <c r="N288" s="93">
        <v>18952038</v>
      </c>
      <c r="O288" s="104">
        <v>0.09</v>
      </c>
      <c r="P288" s="79"/>
      <c r="Q288" s="79"/>
      <c r="R288" s="79"/>
      <c r="S288" s="99">
        <v>44293</v>
      </c>
      <c r="T288" s="79"/>
      <c r="U288" s="79" t="s">
        <v>30</v>
      </c>
      <c r="V288" s="59" t="s">
        <v>31</v>
      </c>
      <c r="W288" s="81"/>
      <c r="X288" s="79"/>
      <c r="Y288" s="79"/>
      <c r="Z288" s="79"/>
      <c r="AA288" s="79"/>
      <c r="AB288" s="79"/>
      <c r="AC288" s="49"/>
      <c r="AD288" s="49"/>
      <c r="AE288" s="49"/>
      <c r="AF288" s="49"/>
      <c r="AG288" s="49"/>
      <c r="AH288" s="49"/>
      <c r="AI288" s="49"/>
      <c r="AJ288" s="49"/>
    </row>
    <row r="289" spans="1:36" s="25" customFormat="1" ht="15" customHeight="1">
      <c r="A289" s="58">
        <v>23</v>
      </c>
      <c r="B289" s="36"/>
      <c r="C289" s="49" t="s">
        <v>260</v>
      </c>
      <c r="D289" s="49"/>
      <c r="E289" s="49" t="s">
        <v>113</v>
      </c>
      <c r="F289" s="49" t="s">
        <v>113</v>
      </c>
      <c r="G289" s="65" t="s">
        <v>27</v>
      </c>
      <c r="H289" s="49" t="s">
        <v>42</v>
      </c>
      <c r="I289" s="49"/>
      <c r="J289" s="40"/>
      <c r="K289" s="41">
        <v>71.2</v>
      </c>
      <c r="L289" s="42" t="s">
        <v>201</v>
      </c>
      <c r="M289" s="44"/>
      <c r="N289" s="44">
        <v>1397715000</v>
      </c>
      <c r="O289" s="92"/>
      <c r="P289" s="46"/>
      <c r="Q289" s="40"/>
      <c r="R289" s="80"/>
      <c r="S289" s="55"/>
      <c r="T289" s="55">
        <v>44252</v>
      </c>
      <c r="U289" s="35" t="s">
        <v>186</v>
      </c>
      <c r="V289" s="48" t="s">
        <v>31</v>
      </c>
      <c r="W289" s="48"/>
      <c r="X289" s="48"/>
      <c r="Y289" s="48"/>
      <c r="Z289" s="48"/>
      <c r="AA289" s="48"/>
      <c r="AB289" s="49"/>
      <c r="AC289" s="49"/>
      <c r="AD289" s="49"/>
      <c r="AE289" s="49"/>
      <c r="AF289" s="49"/>
      <c r="AG289" s="49"/>
      <c r="AH289" s="49"/>
      <c r="AI289" s="49"/>
      <c r="AJ289" s="49"/>
    </row>
    <row r="290" spans="1:36" s="25" customFormat="1" ht="15" customHeight="1">
      <c r="A290" s="35">
        <v>23</v>
      </c>
      <c r="B290" s="36"/>
      <c r="C290" s="49" t="s">
        <v>260</v>
      </c>
      <c r="D290" s="49"/>
      <c r="E290" s="49" t="s">
        <v>220</v>
      </c>
      <c r="F290" s="49" t="s">
        <v>65</v>
      </c>
      <c r="G290" s="49" t="s">
        <v>27</v>
      </c>
      <c r="H290" s="49" t="s">
        <v>28</v>
      </c>
      <c r="I290" s="49"/>
      <c r="J290" s="40">
        <v>15000000</v>
      </c>
      <c r="K290" s="41">
        <v>6318.3</v>
      </c>
      <c r="L290" s="42" t="s">
        <v>201</v>
      </c>
      <c r="M290" s="44">
        <f>J290/L290</f>
        <v>15000000</v>
      </c>
      <c r="N290" s="44">
        <v>270625568</v>
      </c>
      <c r="O290" s="92">
        <f>M290/N290</f>
        <v>5.5427135399120898E-2</v>
      </c>
      <c r="P290" s="46">
        <v>5000000</v>
      </c>
      <c r="Q290" s="40">
        <f>P290/L290</f>
        <v>5000000</v>
      </c>
      <c r="R290" s="92">
        <f>Q290/N290</f>
        <v>1.8475711799706966E-2</v>
      </c>
      <c r="S290" s="49"/>
      <c r="T290" s="49"/>
      <c r="U290" s="35" t="s">
        <v>30</v>
      </c>
      <c r="V290" s="59" t="s">
        <v>37</v>
      </c>
      <c r="W290" s="48"/>
      <c r="X290" s="48"/>
      <c r="Y290" s="48"/>
      <c r="Z290" s="48"/>
      <c r="AA290" s="48"/>
      <c r="AB290" s="49"/>
      <c r="AC290" s="49"/>
      <c r="AD290" s="49"/>
      <c r="AE290" s="49"/>
      <c r="AF290" s="49"/>
      <c r="AG290" s="49"/>
      <c r="AH290" s="49"/>
      <c r="AI290" s="49"/>
      <c r="AJ290" s="49"/>
    </row>
    <row r="291" spans="1:36" s="25" customFormat="1" ht="15" customHeight="1">
      <c r="A291" s="35">
        <v>23</v>
      </c>
      <c r="B291" s="106"/>
      <c r="C291" s="58" t="s">
        <v>260</v>
      </c>
      <c r="D291" s="58"/>
      <c r="E291" s="58" t="s">
        <v>220</v>
      </c>
      <c r="F291" s="58" t="s">
        <v>77</v>
      </c>
      <c r="G291" s="105" t="s">
        <v>44</v>
      </c>
      <c r="H291" s="58" t="s">
        <v>42</v>
      </c>
      <c r="I291" s="58"/>
      <c r="J291" s="68">
        <v>3500000</v>
      </c>
      <c r="K291" s="41">
        <v>14003.03</v>
      </c>
      <c r="L291" s="68">
        <v>1</v>
      </c>
      <c r="M291" s="71">
        <f>J291/L291</f>
        <v>3500000</v>
      </c>
      <c r="N291" s="71">
        <v>31949777</v>
      </c>
      <c r="O291" s="80">
        <f>M291/N291</f>
        <v>0.10954693048405315</v>
      </c>
      <c r="P291" s="70">
        <v>3500000</v>
      </c>
      <c r="Q291" s="107" t="s">
        <v>261</v>
      </c>
      <c r="R291" s="80">
        <f>Q291/N291</f>
        <v>0.10954693048405315</v>
      </c>
      <c r="S291" s="58"/>
      <c r="T291" s="58"/>
      <c r="U291" s="35" t="s">
        <v>30</v>
      </c>
      <c r="V291" s="59" t="s">
        <v>31</v>
      </c>
      <c r="W291" s="108" t="s">
        <v>31</v>
      </c>
      <c r="X291" s="49"/>
      <c r="Y291" s="59"/>
      <c r="Z291" s="59"/>
      <c r="AA291" s="59"/>
      <c r="AB291" s="58"/>
      <c r="AC291" s="49"/>
      <c r="AD291" s="49"/>
      <c r="AE291" s="49"/>
      <c r="AF291" s="49"/>
      <c r="AG291" s="49"/>
      <c r="AH291" s="49"/>
      <c r="AI291" s="49"/>
      <c r="AJ291" s="49"/>
    </row>
    <row r="292" spans="1:36" s="25" customFormat="1" ht="15" customHeight="1">
      <c r="A292" s="35">
        <v>23</v>
      </c>
      <c r="B292" s="36"/>
      <c r="C292" s="49" t="s">
        <v>260</v>
      </c>
      <c r="D292" s="49"/>
      <c r="E292" s="49" t="s">
        <v>220</v>
      </c>
      <c r="F292" s="49" t="s">
        <v>81</v>
      </c>
      <c r="G292" s="49" t="s">
        <v>27</v>
      </c>
      <c r="H292" s="49" t="s">
        <v>28</v>
      </c>
      <c r="I292" s="49"/>
      <c r="J292" s="40">
        <v>8000000</v>
      </c>
      <c r="K292" s="41">
        <v>18393.18</v>
      </c>
      <c r="L292" s="42" t="s">
        <v>201</v>
      </c>
      <c r="M292" s="71">
        <f>J292/L292</f>
        <v>8000000</v>
      </c>
      <c r="N292" s="44">
        <v>127575529</v>
      </c>
      <c r="O292" s="80">
        <f>M292/N292</f>
        <v>6.2707950832796469E-2</v>
      </c>
      <c r="P292" s="44"/>
      <c r="Q292" s="40"/>
      <c r="R292" s="45"/>
      <c r="S292" s="55">
        <v>44237</v>
      </c>
      <c r="T292" s="49"/>
      <c r="U292" s="35" t="s">
        <v>30</v>
      </c>
      <c r="V292" s="59" t="s">
        <v>31</v>
      </c>
      <c r="W292" s="49"/>
      <c r="X292" s="49"/>
      <c r="Y292" s="49"/>
      <c r="Z292" s="49"/>
      <c r="AA292" s="49"/>
      <c r="AB292" s="49"/>
      <c r="AC292" s="49"/>
      <c r="AD292" s="49"/>
      <c r="AE292" s="49"/>
      <c r="AF292" s="49"/>
      <c r="AG292" s="49"/>
      <c r="AH292" s="49"/>
      <c r="AI292" s="49"/>
      <c r="AJ292" s="49"/>
    </row>
    <row r="293" spans="1:36" s="9" customFormat="1" ht="15" customHeight="1">
      <c r="A293" s="49">
        <v>23</v>
      </c>
      <c r="B293" s="50"/>
      <c r="C293" s="49" t="s">
        <v>260</v>
      </c>
      <c r="D293" s="49"/>
      <c r="E293" s="49" t="s">
        <v>220</v>
      </c>
      <c r="F293" s="49" t="s">
        <v>231</v>
      </c>
      <c r="G293" s="49" t="s">
        <v>41</v>
      </c>
      <c r="H293" s="49" t="s">
        <v>42</v>
      </c>
      <c r="I293" s="49"/>
      <c r="J293" s="40">
        <v>70000</v>
      </c>
      <c r="K293" s="41">
        <v>3941.75</v>
      </c>
      <c r="L293" s="42" t="s">
        <v>201</v>
      </c>
      <c r="M293" s="44">
        <f>J293/L293</f>
        <v>70000</v>
      </c>
      <c r="N293" s="31">
        <v>216565318</v>
      </c>
      <c r="O293" s="109">
        <f>M293/N293</f>
        <v>3.2322811725559863E-4</v>
      </c>
      <c r="P293" s="44">
        <v>13000000</v>
      </c>
      <c r="Q293" s="40">
        <f>P293/L293</f>
        <v>13000000</v>
      </c>
      <c r="R293" s="92">
        <f>Q293/N293</f>
        <v>6.0028078918896888E-2</v>
      </c>
      <c r="S293" s="55">
        <v>44239</v>
      </c>
      <c r="T293" s="49"/>
      <c r="U293" s="49" t="s">
        <v>262</v>
      </c>
      <c r="V293" s="48" t="s">
        <v>31</v>
      </c>
      <c r="W293" s="59" t="s">
        <v>31</v>
      </c>
      <c r="X293" s="59" t="s">
        <v>31</v>
      </c>
      <c r="Y293" s="48" t="s">
        <v>31</v>
      </c>
      <c r="Z293" s="48"/>
      <c r="AA293" s="48"/>
      <c r="AB293" s="49"/>
      <c r="AC293" s="89"/>
      <c r="AD293" s="89"/>
      <c r="AE293" s="89"/>
      <c r="AF293" s="89"/>
      <c r="AG293" s="89"/>
      <c r="AH293" s="89"/>
      <c r="AI293" s="89"/>
      <c r="AJ293" s="89"/>
    </row>
    <row r="294" spans="1:36" s="124" customFormat="1" ht="15" customHeight="1">
      <c r="A294" s="111">
        <v>24</v>
      </c>
      <c r="B294" s="112"/>
      <c r="C294" s="111" t="s">
        <v>263</v>
      </c>
      <c r="D294" s="111"/>
      <c r="E294" s="111" t="s">
        <v>220</v>
      </c>
      <c r="F294" s="111" t="s">
        <v>113</v>
      </c>
      <c r="G294" s="111" t="s">
        <v>27</v>
      </c>
      <c r="H294" s="111" t="s">
        <v>42</v>
      </c>
      <c r="I294" s="67"/>
      <c r="J294" s="120"/>
      <c r="K294" s="67">
        <v>71.2</v>
      </c>
      <c r="L294" s="116"/>
      <c r="M294" s="117"/>
      <c r="N294" s="117"/>
      <c r="O294" s="118"/>
      <c r="P294" s="119"/>
      <c r="Q294" s="120"/>
      <c r="R294" s="118"/>
      <c r="S294" s="126">
        <v>44271</v>
      </c>
      <c r="T294" s="111"/>
      <c r="U294" s="111" t="s">
        <v>186</v>
      </c>
      <c r="V294" s="122" t="s">
        <v>31</v>
      </c>
      <c r="W294" s="122"/>
      <c r="X294" s="122"/>
      <c r="Y294" s="122"/>
      <c r="Z294" s="122"/>
      <c r="AA294" s="122"/>
      <c r="AB294" s="123"/>
      <c r="AC294" s="123"/>
      <c r="AD294" s="123"/>
      <c r="AE294" s="123"/>
      <c r="AF294" s="123"/>
      <c r="AG294" s="123"/>
      <c r="AH294" s="123"/>
      <c r="AI294" s="123"/>
      <c r="AJ294" s="123"/>
    </row>
    <row r="295" spans="1:36" s="124" customFormat="1" ht="15" customHeight="1">
      <c r="A295" s="123">
        <v>24</v>
      </c>
      <c r="B295" s="112"/>
      <c r="C295" s="123" t="s">
        <v>263</v>
      </c>
      <c r="D295" s="123"/>
      <c r="E295" s="123" t="s">
        <v>220</v>
      </c>
      <c r="F295" s="123" t="s">
        <v>264</v>
      </c>
      <c r="G295" s="163" t="s">
        <v>39</v>
      </c>
      <c r="H295" s="123" t="s">
        <v>42</v>
      </c>
      <c r="I295" s="127"/>
      <c r="J295" s="120">
        <v>1000000</v>
      </c>
      <c r="K295" s="127">
        <v>2852.38</v>
      </c>
      <c r="L295" s="116" t="s">
        <v>29</v>
      </c>
      <c r="M295" s="132">
        <f>J295/L295</f>
        <v>500000</v>
      </c>
      <c r="N295" s="132">
        <v>33580650</v>
      </c>
      <c r="O295" s="155">
        <f>M295/N295</f>
        <v>1.4889527153286192E-2</v>
      </c>
      <c r="P295" s="119"/>
      <c r="Q295" s="120"/>
      <c r="R295" s="155"/>
      <c r="S295" s="126">
        <v>44257</v>
      </c>
      <c r="T295" s="123"/>
      <c r="U295" s="123" t="s">
        <v>30</v>
      </c>
      <c r="V295" s="122" t="s">
        <v>31</v>
      </c>
      <c r="W295" s="122"/>
      <c r="X295" s="122"/>
      <c r="Y295" s="122"/>
      <c r="Z295" s="122"/>
      <c r="AA295" s="122"/>
      <c r="AB295" s="123"/>
      <c r="AC295" s="123"/>
      <c r="AD295" s="123"/>
      <c r="AE295" s="123"/>
      <c r="AF295" s="123"/>
      <c r="AG295" s="123"/>
      <c r="AH295" s="123"/>
      <c r="AI295" s="123"/>
      <c r="AJ295" s="123"/>
    </row>
    <row r="296" spans="1:36" s="9" customFormat="1" ht="15" customHeight="1">
      <c r="A296" s="35">
        <v>25</v>
      </c>
      <c r="B296" s="36"/>
      <c r="C296" s="35" t="s">
        <v>265</v>
      </c>
      <c r="D296" s="35"/>
      <c r="E296" s="35" t="s">
        <v>220</v>
      </c>
      <c r="F296" s="35" t="s">
        <v>113</v>
      </c>
      <c r="G296" s="35" t="s">
        <v>44</v>
      </c>
      <c r="H296" s="35" t="s">
        <v>42</v>
      </c>
      <c r="I296" s="35"/>
      <c r="J296" s="40"/>
      <c r="K296" s="41">
        <v>71.2</v>
      </c>
      <c r="L296" s="42" t="s">
        <v>29</v>
      </c>
      <c r="M296" s="43"/>
      <c r="N296" s="43"/>
      <c r="O296" s="45"/>
      <c r="P296" s="46"/>
      <c r="Q296" s="40"/>
      <c r="R296" s="39"/>
      <c r="S296" s="35"/>
      <c r="T296" s="35"/>
      <c r="U296" s="35" t="s">
        <v>186</v>
      </c>
      <c r="V296" s="48" t="s">
        <v>31</v>
      </c>
      <c r="W296" s="48"/>
      <c r="X296" s="48"/>
      <c r="Y296" s="48"/>
      <c r="Z296" s="48"/>
      <c r="AA296" s="48"/>
      <c r="AB296" s="49"/>
      <c r="AC296" s="49"/>
      <c r="AD296" s="49"/>
      <c r="AE296" s="49"/>
      <c r="AF296" s="49"/>
      <c r="AG296" s="49"/>
      <c r="AH296" s="49"/>
      <c r="AI296" s="49"/>
      <c r="AJ296" s="49"/>
    </row>
    <row r="297" spans="1:36" s="124" customFormat="1" ht="15" customHeight="1">
      <c r="A297" s="123">
        <v>26</v>
      </c>
      <c r="B297" s="123"/>
      <c r="C297" s="123" t="s">
        <v>266</v>
      </c>
      <c r="D297" s="123"/>
      <c r="E297" s="123" t="s">
        <v>113</v>
      </c>
      <c r="F297" s="123" t="s">
        <v>113</v>
      </c>
      <c r="G297" s="123" t="s">
        <v>27</v>
      </c>
      <c r="H297" s="123" t="s">
        <v>42</v>
      </c>
      <c r="I297" s="127"/>
      <c r="J297" s="120"/>
      <c r="K297" s="67">
        <v>71.2</v>
      </c>
      <c r="L297" s="116"/>
      <c r="M297" s="117"/>
      <c r="N297" s="132"/>
      <c r="O297" s="118"/>
      <c r="P297" s="132"/>
      <c r="Q297" s="120"/>
      <c r="R297" s="149"/>
      <c r="S297" s="128">
        <v>44252</v>
      </c>
      <c r="T297" s="123"/>
      <c r="U297" s="123" t="s">
        <v>186</v>
      </c>
      <c r="V297" s="122" t="s">
        <v>31</v>
      </c>
      <c r="W297" s="123"/>
      <c r="X297" s="123"/>
      <c r="Y297" s="123"/>
      <c r="Z297" s="123"/>
      <c r="AA297" s="123"/>
      <c r="AB297" s="123"/>
      <c r="AC297" s="123"/>
      <c r="AD297" s="123"/>
      <c r="AE297" s="123"/>
      <c r="AF297" s="123"/>
      <c r="AG297" s="123"/>
      <c r="AH297" s="123"/>
      <c r="AI297" s="123"/>
      <c r="AJ297" s="123"/>
    </row>
    <row r="298" spans="1:36" s="9" customFormat="1" ht="15" customHeight="1">
      <c r="A298" s="49">
        <v>27</v>
      </c>
      <c r="B298" s="49"/>
      <c r="C298" s="49" t="s">
        <v>267</v>
      </c>
      <c r="D298" s="49"/>
      <c r="E298" s="49" t="s">
        <v>185</v>
      </c>
      <c r="F298" s="49" t="s">
        <v>185</v>
      </c>
      <c r="G298" s="49" t="s">
        <v>27</v>
      </c>
      <c r="H298" s="49" t="s">
        <v>42</v>
      </c>
      <c r="I298" s="176"/>
      <c r="J298" s="40"/>
      <c r="K298" s="41">
        <v>33227.550000000003</v>
      </c>
      <c r="L298" s="42"/>
      <c r="M298" s="43"/>
      <c r="N298" s="44"/>
      <c r="O298" s="45"/>
      <c r="P298" s="44"/>
      <c r="Q298" s="40"/>
      <c r="R298" s="92"/>
      <c r="S298" s="55">
        <v>44118</v>
      </c>
      <c r="T298" s="49"/>
      <c r="U298" s="49" t="s">
        <v>186</v>
      </c>
      <c r="V298" s="48" t="s">
        <v>31</v>
      </c>
      <c r="W298" s="49"/>
      <c r="X298" s="49"/>
      <c r="Y298" s="49"/>
      <c r="Z298" s="49"/>
      <c r="AA298" s="49"/>
      <c r="AB298" s="49"/>
      <c r="AC298" s="49"/>
      <c r="AD298" s="49"/>
      <c r="AE298" s="49"/>
      <c r="AF298" s="49"/>
      <c r="AG298" s="49"/>
      <c r="AH298" s="49"/>
      <c r="AI298" s="49"/>
      <c r="AJ298" s="49"/>
    </row>
    <row r="299" spans="1:36" s="124" customFormat="1" ht="15" customHeight="1">
      <c r="A299" s="123">
        <v>28</v>
      </c>
      <c r="B299" s="123"/>
      <c r="C299" s="123" t="s">
        <v>268</v>
      </c>
      <c r="D299" s="123"/>
      <c r="E299" s="123" t="s">
        <v>185</v>
      </c>
      <c r="F299" s="123" t="s">
        <v>185</v>
      </c>
      <c r="G299" s="123" t="s">
        <v>27</v>
      </c>
      <c r="H299" s="123" t="s">
        <v>42</v>
      </c>
      <c r="I299" s="175"/>
      <c r="J299" s="120"/>
      <c r="K299" s="67">
        <v>33227.550000000003</v>
      </c>
      <c r="L299" s="116"/>
      <c r="M299" s="117"/>
      <c r="N299" s="132"/>
      <c r="O299" s="118"/>
      <c r="P299" s="132"/>
      <c r="Q299" s="120"/>
      <c r="R299" s="155"/>
      <c r="S299" s="128">
        <v>44247</v>
      </c>
      <c r="T299" s="123"/>
      <c r="U299" s="123" t="s">
        <v>186</v>
      </c>
      <c r="V299" s="122" t="s">
        <v>31</v>
      </c>
      <c r="W299" s="123"/>
      <c r="X299" s="123"/>
      <c r="Y299" s="123"/>
      <c r="Z299" s="123"/>
      <c r="AA299" s="123"/>
      <c r="AB299" s="123"/>
      <c r="AC299" s="123"/>
      <c r="AD299" s="123"/>
      <c r="AE299" s="123"/>
      <c r="AF299" s="123"/>
      <c r="AG299" s="123"/>
      <c r="AH299" s="123"/>
      <c r="AI299" s="123"/>
      <c r="AJ299" s="123"/>
    </row>
    <row r="300" spans="1:36" s="9" customFormat="1" ht="15" customHeight="1">
      <c r="A300" s="2"/>
      <c r="B300" s="22"/>
      <c r="C300" s="2"/>
      <c r="D300" s="2"/>
      <c r="E300" s="2"/>
      <c r="F300" s="2"/>
      <c r="G300" s="2"/>
      <c r="H300" s="2"/>
      <c r="I300" s="2"/>
      <c r="J300" s="8"/>
      <c r="K300" s="1"/>
      <c r="L300" s="23"/>
      <c r="M300" s="19"/>
      <c r="N300" s="19"/>
      <c r="O300" s="7"/>
      <c r="P300" s="17"/>
      <c r="Q300" s="8"/>
      <c r="R300" s="7"/>
      <c r="S300" s="2"/>
      <c r="T300" s="2"/>
      <c r="U300" s="2"/>
      <c r="V300" s="24"/>
      <c r="W300" s="24"/>
      <c r="X300" s="24"/>
      <c r="Y300" s="24"/>
      <c r="Z300" s="24"/>
      <c r="AA300" s="24"/>
    </row>
    <row r="301" spans="1:36">
      <c r="G301" s="10"/>
      <c r="I301" s="12"/>
      <c r="K301" s="2"/>
      <c r="M301" s="19"/>
      <c r="O301" s="7"/>
      <c r="R301" s="13"/>
    </row>
    <row r="302" spans="1:36">
      <c r="B302" s="3"/>
      <c r="C302" s="10" t="s">
        <v>269</v>
      </c>
      <c r="E302" s="3">
        <f>SUM(J5:J300)</f>
        <v>11572283575</v>
      </c>
      <c r="G302" s="10"/>
      <c r="I302" s="13"/>
      <c r="K302" s="2"/>
      <c r="M302" s="19"/>
      <c r="N302" s="19"/>
      <c r="O302" s="7"/>
    </row>
    <row r="303" spans="1:36">
      <c r="B303" s="3"/>
      <c r="C303" s="10" t="s">
        <v>270</v>
      </c>
      <c r="E303" s="3">
        <f>SUM(P5:P300)</f>
        <v>6163095000</v>
      </c>
      <c r="G303" s="10"/>
      <c r="M303" s="19"/>
      <c r="O303" s="7"/>
    </row>
    <row r="304" spans="1:36">
      <c r="B304" s="3"/>
      <c r="C304" s="10" t="s">
        <v>271</v>
      </c>
      <c r="E304" s="3">
        <f>SUM(E302:E303)</f>
        <v>17735378575</v>
      </c>
      <c r="G304" s="10"/>
      <c r="J304" s="11" t="e">
        <f>#REF!+J300+J281+J277+J275+J274+J273+J269+J267+J263+J261+J257+J255+J248+J242+J240+#REF!+J206+J186+J184+J183+J181+J171+J170+J168+J160+J158+J155+J148+J141+J137+J117+J103+J100+J58+J56+J51+J47+J44+J43+J41+J40+J39+J38+J26+J25+J22+J21+J11+J8+J7</f>
        <v>#REF!</v>
      </c>
      <c r="M304" s="19"/>
      <c r="O304" s="7"/>
    </row>
    <row r="305" spans="2:15">
      <c r="G305" s="10"/>
      <c r="M305" s="19"/>
      <c r="O305" s="7"/>
    </row>
    <row r="306" spans="2:15">
      <c r="B306" s="182" t="s">
        <v>277</v>
      </c>
      <c r="G306" s="10"/>
      <c r="O306" s="7"/>
    </row>
    <row r="307" spans="2:15">
      <c r="B307" s="110" t="s">
        <v>278</v>
      </c>
      <c r="G307" s="10"/>
    </row>
    <row r="308" spans="2:15">
      <c r="B308" s="110" t="s">
        <v>279</v>
      </c>
      <c r="G308" s="10"/>
    </row>
    <row r="309" spans="2:15">
      <c r="B309" s="110" t="s">
        <v>280</v>
      </c>
      <c r="G309" s="10"/>
      <c r="I309" s="3"/>
    </row>
    <row r="310" spans="2:15">
      <c r="B310" s="110" t="s">
        <v>281</v>
      </c>
      <c r="G310" s="10"/>
      <c r="I310" s="3"/>
      <c r="K310" s="5"/>
    </row>
    <row r="311" spans="2:15">
      <c r="B311" s="110" t="s">
        <v>282</v>
      </c>
      <c r="G311" s="10"/>
    </row>
    <row r="312" spans="2:15">
      <c r="B312" s="110" t="s">
        <v>283</v>
      </c>
      <c r="G312" s="10"/>
    </row>
    <row r="313" spans="2:15">
      <c r="B313" s="110" t="s">
        <v>284</v>
      </c>
      <c r="G313" s="10"/>
    </row>
    <row r="314" spans="2:15">
      <c r="B314" s="110" t="s">
        <v>285</v>
      </c>
      <c r="G314" s="10"/>
    </row>
    <row r="315" spans="2:15">
      <c r="G315" s="10"/>
    </row>
    <row r="316" spans="2:15">
      <c r="G316" s="10"/>
    </row>
    <row r="317" spans="2:15">
      <c r="G317" s="10"/>
    </row>
    <row r="318" spans="2:15">
      <c r="G318" s="10"/>
    </row>
    <row r="319" spans="2:15">
      <c r="G319" s="10"/>
    </row>
    <row r="320" spans="2:15">
      <c r="G320" s="10"/>
    </row>
    <row r="321" spans="7:11">
      <c r="G321" s="10"/>
    </row>
    <row r="322" spans="7:11">
      <c r="G322" s="10"/>
      <c r="I322" s="3"/>
    </row>
    <row r="323" spans="7:11">
      <c r="G323" s="10"/>
    </row>
    <row r="324" spans="7:11">
      <c r="G324" s="10"/>
      <c r="I324" s="3"/>
    </row>
    <row r="325" spans="7:11">
      <c r="G325" s="10"/>
      <c r="I325" s="3"/>
    </row>
    <row r="326" spans="7:11">
      <c r="G326" s="10"/>
      <c r="I326" s="3"/>
    </row>
    <row r="327" spans="7:11">
      <c r="G327" s="10"/>
      <c r="K327" s="16"/>
    </row>
    <row r="328" spans="7:11">
      <c r="G328" s="10"/>
    </row>
    <row r="329" spans="7:11">
      <c r="G329" s="10"/>
    </row>
    <row r="330" spans="7:11">
      <c r="G330" s="10"/>
    </row>
  </sheetData>
  <autoFilter ref="A4:AJ300" xr:uid="{D503B2E5-E569-4101-9387-FD6046A9E930}">
    <sortState xmlns:xlrd2="http://schemas.microsoft.com/office/spreadsheetml/2017/richdata2" ref="A5:AJ300">
      <sortCondition ref="A4:A300"/>
    </sortState>
  </autoFilter>
  <sortState xmlns:xlrd2="http://schemas.microsoft.com/office/spreadsheetml/2017/richdata2" ref="A5:AA300">
    <sortCondition ref="F5:F300"/>
  </sortState>
  <hyperlinks>
    <hyperlink ref="S72" r:id="rId1" display="12/21/2020" xr:uid="{1E75C1C6-4557-4FD8-8448-1472CC463AAF}"/>
    <hyperlink ref="S77" r:id="rId2" display="12/19/2020" xr:uid="{D01D4324-1373-4010-8ED3-FE8A0040E7DD}"/>
    <hyperlink ref="S110" r:id="rId3" display="12/23/2020" xr:uid="{5AFED830-9099-444F-8E01-F9E9E4AD6065}"/>
    <hyperlink ref="V246" r:id="rId4" xr:uid="{F36D056C-0EC4-4A6B-9215-27EF02390A2E}"/>
    <hyperlink ref="V196" r:id="rId5" display="https://twitter.com/minsaludcol/status/1344425875442458624?s=21" xr:uid="{BA9CC14A-D548-48FD-B9B3-4811539AD282}"/>
    <hyperlink ref="W204" r:id="rId6" display="http://www.koreaherald.com/view.php?ud=20201224000724" xr:uid="{469351FE-44CF-4E26-9D60-72940BC82B24}"/>
    <hyperlink ref="V122" r:id="rId7" xr:uid="{EECBCD1D-9BAB-4232-A1C0-2DFF8B78DA52}"/>
    <hyperlink ref="V102" r:id="rId8" xr:uid="{045A79CF-2B2F-4FE5-989B-5663729584B5}"/>
    <hyperlink ref="V80" r:id="rId9" display="https://www.reuters.com/article/us-health-coronavirus-kazakhstan-pfizer-idUSKBN2920TG" xr:uid="{05179898-A6DE-481E-B569-F12737C24E42}"/>
    <hyperlink ref="V93" r:id="rId10" display="https://english.alarabiya.net/en/coronavirus/2020/12/29/Coronavirus-Saudi-Arabia-to-receive-3-million-Pfizer-COVID-19-vaccine-doses-by-May-2021" xr:uid="{38375371-EAD3-4C0E-9B00-D12FCAD0BA60}"/>
    <hyperlink ref="V73" r:id="rId11" xr:uid="{8C02310A-C3DC-4BC8-8AB9-D755FF571238}"/>
    <hyperlink ref="W47" r:id="rId12" xr:uid="{864EB647-F0A2-4DA3-9A30-77661008A70C}"/>
    <hyperlink ref="V257" r:id="rId13" display="https://www.reuters.com/article/idUSL1N2JA0MJ" xr:uid="{14D41A44-E89C-474B-91E4-45B8AC77446A}"/>
    <hyperlink ref="V100" r:id="rId14" display="https://www.taiwannews.com.tw/en/news/4028446" xr:uid="{9FB9F64D-70B0-4AE7-B416-579661B2D638}"/>
    <hyperlink ref="V149" r:id="rId15" display="https://sputnikvaccine.com/newsroom/pressreleases/rdif-to-supply-2-6-million-doses-of-russian-sputnik-v-coronavirus-vaccine-to-bolivia/" xr:uid="{B17D58D5-292C-4A45-BE73-6D6CC05027E9}"/>
    <hyperlink ref="V180" r:id="rId16" display="https://www.rferl.org/a/serbia-starts-covid-vaccinations-russian-sputnik/31036822.html" xr:uid="{8DE25D93-CB25-4D9F-AA90-AF82008316CA}"/>
    <hyperlink ref="V87" r:id="rId17" display="https://turkishpress.com/north-macedonia-to-get-pfizer-virus-vaccine-in-february/" xr:uid="{67446416-3DA9-4C43-8752-AB05F41FF895}"/>
    <hyperlink ref="V143" r:id="rId18" display="https://www.nasdaq.com/articles/russia-to-supply-algeria-with-sputnik-v-vaccine-rdif-2020-12-31" xr:uid="{7E4D728E-5E73-4CF2-9FC8-687303F80ECD}"/>
    <hyperlink ref="V5" r:id="rId19" display="https://news.yahoo.com/argentina-agrees-deal-22-million-193135340.html" xr:uid="{915ABE2B-472C-44BB-8936-0FFF10A8CB37}"/>
    <hyperlink ref="V6" r:id="rId20" xr:uid="{ABF40171-9332-463B-A95E-479CDC966DDB}"/>
    <hyperlink ref="V7" r:id="rId21" display="https://www.reuters.com/article/us-health-coronavirus-bangladesh-india/bangladesh-signs-deal-with-india-for-30-million-doses-of-covid-19-vaccine-idUSKBN27L1CD" xr:uid="{CEDD642C-98DE-4007-B0B8-C22E072C1343}"/>
    <hyperlink ref="V14" r:id="rId22" display="https://www.reuters.com/article/us-health-coronavirus-chile-astrazeneca-idUSKBN2931QF" xr:uid="{3BAFC1E9-C052-4F79-B960-47DDA6427D27}"/>
    <hyperlink ref="V15" r:id="rId23" display="https://finance.yahoo.com/news/colombia-reaches-deals-pfizer-astrazeneca-003240264.html" xr:uid="{FBC7AF7B-2524-495C-9E18-178E47EAED10}"/>
    <hyperlink ref="V16" r:id="rId24"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V23" r:id="rId25" display="https://www.astrazeneca.com/media-centre/press-releases/2020/astrazeneca-concludes-agreement-with-the-european-commission-for-the-supply-of-up-to-400-million-doses-of-azd1222-covid-19-vaccine.html" xr:uid="{F76BA8C5-1B9B-47FB-A884-C5C58204851E}"/>
    <hyperlink ref="V26" r:id="rId26" display="https://www.indiatoday.in/world/story/astrazeneca-serum-institute-of-india-sii-supply-1-billion-doses-of-oxford-coronavirus-vaccine-covax-uk-pm-boris-johnson-unga-1725803-2020-09-27" xr:uid="{EEBE65F0-084A-45AA-9F51-9D321AEE1541}"/>
    <hyperlink ref="V29" r:id="rId27" xr:uid="{634F2C0C-D101-4E72-8922-DC038BBD026D}"/>
    <hyperlink ref="V30" r:id="rId28" xr:uid="{53ECBF7B-DC77-4A01-B280-DA6B8048548B}"/>
    <hyperlink ref="V34" r:id="rId29" xr:uid="{8B60465F-EA13-48A7-B285-900420F85E32}"/>
    <hyperlink ref="V37" r:id="rId30" xr:uid="{6EEE2525-F687-478C-9161-064844D4AA16}"/>
    <hyperlink ref="V39" r:id="rId31" xr:uid="{810B0AD7-1FAC-4244-B70F-263E837493B5}"/>
    <hyperlink ref="V42" r:id="rId32" xr:uid="{98AE49EA-37CE-4A55-8CEA-28EC1317B701}"/>
    <hyperlink ref="V45" r:id="rId33" xr:uid="{25503A75-796B-4E21-96BE-0BB9233FBEB8}"/>
    <hyperlink ref="V32" r:id="rId34" display="https://themazatlanpost.com/2020/08/16/carlos-slim-gave-the-order-to-produce-vaccines-in-mexico/" xr:uid="{2FA14DCE-88AA-487B-B0F2-7E29D3AEAC0D}"/>
    <hyperlink ref="V47" r:id="rId35" display="https://apnews.com/article/thailand-coronavirus-pandemic-prayuth-chan-ocha-7e974f2bca97cd58304e99a5a2c34c07" xr:uid="{4D433ED3-92ED-4791-A51E-577A704E110B}"/>
    <hyperlink ref="W50" r:id="rId36" xr:uid="{13BB2C25-C2B1-4E9F-8CEA-331E2B8B649C}"/>
    <hyperlink ref="V53" r:id="rId37" xr:uid="{4849DE78-193E-4071-B706-6F3BAA2346CB}"/>
    <hyperlink ref="V57" r:id="rId38"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V50" r:id="rId39" xr:uid="{925AD5F6-03C8-4553-8B4E-79629E4FB23A}"/>
    <hyperlink ref="W57" r:id="rId40" xr:uid="{FA980768-7AE2-4ACE-9D9D-9F18175E4E9F}"/>
    <hyperlink ref="V52" r:id="rId41" display="https://news.yahoo.com/taiwan-20-million-doses-covid-064450586.html" xr:uid="{0F8ADA29-5203-4C0C-9A95-03275535A385}"/>
    <hyperlink ref="V61" r:id="rId42" xr:uid="{45D3158A-4D13-42CD-8E15-6BAC822C0B58}"/>
    <hyperlink ref="V62" r:id="rId43" xr:uid="{0AA00810-FB37-4AB8-BE60-70895F65128F}"/>
    <hyperlink ref="V64" r:id="rId44" xr:uid="{E11F11E9-0017-46FB-AEB8-6AEEEC826C31}"/>
    <hyperlink ref="V65" r:id="rId45" xr:uid="{B60BDFBF-D45E-4F78-AF59-E343D16B0652}"/>
    <hyperlink ref="V66" r:id="rId46" xr:uid="{AFC0DC60-D82D-4B5E-BE1F-61AEDA81C331}"/>
    <hyperlink ref="V67" r:id="rId47" xr:uid="{67009869-0437-4E2F-A82F-597D7584F4EA}"/>
    <hyperlink ref="V70" r:id="rId48" location=":~:text=The%20government%20of%20President%20Lenin%20Moreno%20has%20also,from%20COVAXX%2C%20a%20unit%20of%20United%20Biomedical%20Inc." xr:uid="{0D3F76B7-E80E-4239-BDBD-77C94B6DDB48}"/>
    <hyperlink ref="V72" r:id="rId49" xr:uid="{5AB7B0F1-0938-417B-89EF-E48CCD348D87}"/>
    <hyperlink ref="V76" r:id="rId50" xr:uid="{017B01AE-E68D-4C06-85E1-ABFD2E9D54B7}"/>
    <hyperlink ref="V77" r:id="rId51" xr:uid="{AC746F23-963C-44C7-A71A-AB2A588A1D3D}"/>
    <hyperlink ref="V78" r:id="rId52" display="https://www.pfizer.com/news/press-release/press-release-detail/pfizer-and-biontech-supply-japan-120-million-doses-their" xr:uid="{302DA6FF-70FA-42FC-A12D-4434007FD127}"/>
    <hyperlink ref="V81" r:id="rId53" xr:uid="{CE3FCF9C-975E-4728-9C50-FBDA0A6FDCE3}"/>
    <hyperlink ref="V82" r:id="rId54" xr:uid="{205F6DE5-97A7-47F8-BEC3-FFF309E30D69}"/>
    <hyperlink ref="V84" r:id="rId55" xr:uid="{124C39E3-9913-481B-AE4D-D0DE71277F9C}"/>
    <hyperlink ref="V85" r:id="rId56" xr:uid="{C2B78CF0-FB77-4B0D-BC8C-F24DF6F207F5}"/>
    <hyperlink ref="V86" r:id="rId57" xr:uid="{8EE32C72-7539-40F7-9C17-1AB58486B5F3}"/>
    <hyperlink ref="V89" r:id="rId58" display="https://www.reuters.com/article/health-coronavirus-panama/panama-says-will-buy-3-million-pfizer-biontech-covid-19-vaccine-doses-idUSKBN2852KZ" xr:uid="{CEA6A2EC-B858-4524-984F-476FA539D862}"/>
    <hyperlink ref="V63" r:id="rId59" display="https://globalnews.ca/news/7251593/canada-pfizer-coronavirus-vaccine/" xr:uid="{31AD3652-8647-4FB5-B742-C90152FE2D80}"/>
    <hyperlink ref="V90" r:id="rId60" xr:uid="{0A479458-049D-4EDA-AAC6-272B4B39894D}"/>
    <hyperlink ref="V92" r:id="rId61" xr:uid="{621B16D5-7AE2-4148-8F37-6F413135F57C}"/>
    <hyperlink ref="V97" r:id="rId62" xr:uid="{7887316B-64BE-4F48-BA0F-D47E0869C30D}"/>
    <hyperlink ref="V99" r:id="rId63" xr:uid="{7FF89F8F-D1AE-4258-8F15-788A02E5B425}"/>
    <hyperlink ref="V103" r:id="rId64" xr:uid="{4CCFC0BF-4BD5-4F34-A4F8-27DC5A576CE0}"/>
    <hyperlink ref="V75" r:id="rId65" display="https://www.channelnewsasia.com/news/asia/covid-19-vaccines-indonesia-pfizer-astrazeneca-sinovac-13859424" xr:uid="{622DA7B6-B4A6-4361-9E19-220C60830EE9}"/>
    <hyperlink ref="V107" r:id="rId66" xr:uid="{2B6F2578-BE41-4E33-966D-19542D88003E}"/>
    <hyperlink ref="W107" r:id="rId67" xr:uid="{8975DE6F-6941-457F-8528-D7E6D26772C4}"/>
    <hyperlink ref="W110" r:id="rId68" xr:uid="{A6F7DA6A-BD0C-4E0B-95DA-33450D0660F2}"/>
    <hyperlink ref="V113" r:id="rId69" xr:uid="{FABD77A0-11A0-4427-9986-F9BC01DD5BEC}"/>
    <hyperlink ref="W115" r:id="rId70" xr:uid="{857EADAF-C418-4115-A7C0-BCD3A9D731C9}"/>
    <hyperlink ref="V116" r:id="rId71" xr:uid="{4BB27EC1-B182-4018-90D3-11DDC8DEE45D}"/>
    <hyperlink ref="V117" r:id="rId72" xr:uid="{B9E77258-1708-4A72-A27C-58D25E138C4A}"/>
    <hyperlink ref="V120" r:id="rId73" xr:uid="{D2C63354-E691-4BED-9DBB-A4F466E99B1B}"/>
    <hyperlink ref="V121" r:id="rId74" xr:uid="{419A02A7-1194-49A9-81E1-C76C24CBDCDC}"/>
    <hyperlink ref="V110" r:id="rId75" display="Canada inks deals with Pfizer, Moderna for coronavirus vaccine candidates - National | Globalnews.ca" xr:uid="{65582B2E-7D77-4D5E-8183-6527CE078293}"/>
    <hyperlink ref="V115" r:id="rId76" display="https://www.reuters.com/article/us-health-coronavirus-moderna-israel-idUSKBN23O2RA" xr:uid="{61D43708-74E0-445C-A0D2-AF622AE414D4}"/>
    <hyperlink ref="W123" r:id="rId77" xr:uid="{7F745919-6EC6-4FDA-A44B-DB89B234FC9D}"/>
    <hyperlink ref="V124" r:id="rId78" xr:uid="{FC1713CE-76FF-4B13-9AA7-E0040C474867}"/>
    <hyperlink ref="V123" r:id="rId79" display="https://www.foxbusiness.com/lifestyle/swiss-sign-moderna-deal-for-4-5m-coronavirus-vaccine-doses" xr:uid="{221BF9C8-1459-4743-BD52-E8232262C447}"/>
    <hyperlink ref="W125" r:id="rId80" xr:uid="{8C093D35-52AB-4F3E-B6A8-378AF4D715D5}"/>
    <hyperlink ref="V125" r:id="rId81" display="https://www.cnn.com/2020/08/11/health/moderna-vaccine-government-deal/index.html" xr:uid="{46D44C3C-59FC-4C8F-A783-04CBE18C6DA8}"/>
    <hyperlink ref="V132" r:id="rId82" xr:uid="{694C153E-9A50-4C8E-85A8-FCF4DB47743F}"/>
    <hyperlink ref="V133" r:id="rId83" xr:uid="{F17B4346-AF72-46CD-BA9E-D0C594010F2F}"/>
    <hyperlink ref="V134" r:id="rId84" xr:uid="{7A93A105-6DFA-492D-B6EB-23C8E1ADDD40}"/>
    <hyperlink ref="V139" r:id="rId85" xr:uid="{47D90054-9AB9-4D5A-A9E7-B90EF7E79764}"/>
    <hyperlink ref="W141" r:id="rId86" xr:uid="{9ACB2AF0-3ED2-49C4-909C-19709062A1EE}"/>
    <hyperlink ref="V141" r:id="rId87" display="https://ir.novavax.com/news-releases/news-release-details/novavax-awarded-department-defense-contract-covid-19-vaccine" xr:uid="{AD21C860-90E1-47FC-A5BD-BBD2441EF25E}"/>
    <hyperlink ref="V126" r:id="rId88" xr:uid="{A61F0AFE-2834-4694-B6BF-3F953CD9B4F7}"/>
    <hyperlink ref="V144" r:id="rId89" xr:uid="{972F94B4-78AF-481A-BAB0-AD752EA3CAA9}"/>
    <hyperlink ref="V156" r:id="rId90" xr:uid="{B3BCBEF5-53F2-4D76-9D12-10D225A9C927}"/>
    <hyperlink ref="V161" r:id="rId91" xr:uid="{95079FA6-630F-407A-A959-88E4F1FE4D8B}"/>
    <hyperlink ref="V164" r:id="rId92" xr:uid="{27B3D57D-4C8B-4798-A006-25B561AC97C5}"/>
    <hyperlink ref="V168" r:id="rId93" xr:uid="{536FA18B-D1B7-446A-8B8E-18BD39DF7DBC}"/>
    <hyperlink ref="V170" r:id="rId94" xr:uid="{E9A39295-CB3C-4787-BE8F-C320AE63E44A}"/>
    <hyperlink ref="V188" r:id="rId95" xr:uid="{C0D400BD-858A-4A10-B5D6-D2C3863B2932}"/>
    <hyperlink ref="V189" r:id="rId96" xr:uid="{552D2342-B038-445D-BE44-D1F6222AAFA6}"/>
    <hyperlink ref="V190" r:id="rId97" xr:uid="{BC887928-E212-4CF5-90B2-E397635DEC8A}"/>
    <hyperlink ref="V194" r:id="rId98" display="https://www.jnj.com/johnson-johnson-announces-agreement-in-principle-with-government-of-canada-to-supply-its-covid19-vaccine-candidate" xr:uid="{9AFDCAFB-32CD-43FB-9213-411FC906AD28}"/>
    <hyperlink ref="V195" r:id="rId99" xr:uid="{10E4B436-AE15-4953-AF4D-406AF5048EB0}"/>
    <hyperlink ref="V197" r:id="rId100" xr:uid="{679EF090-929D-4ECF-8167-D7B3587350C3}"/>
    <hyperlink ref="V198" r:id="rId101" xr:uid="{39AADF14-0118-4A81-8321-5A76E791B3E5}"/>
    <hyperlink ref="V199" r:id="rId102" xr:uid="{E0CBC273-AE49-4ABD-8B06-45AEA6417BEF}"/>
    <hyperlink ref="V200" r:id="rId103" xr:uid="{6D9459F0-41E4-431B-B1CE-DE52B3E25EBB}"/>
    <hyperlink ref="V204" r:id="rId104" xr:uid="{408A6227-CD97-4822-9E87-CADBFDA060B3}"/>
    <hyperlink ref="V205" r:id="rId105" xr:uid="{25A90B6E-ACE0-4B6E-8DC6-DF3A2D7F7D39}"/>
    <hyperlink ref="V206" r:id="rId106" display="https://www.cnbc.com/2020/08/05/jj-reaches-deal-with-us-for-100-million-doses-of-coronavirus-vaccine-at-more-than-1-billion.html" xr:uid="{8074B69D-79AF-4FEB-9FFD-37444511FD56}"/>
    <hyperlink ref="V207" r:id="rId107" xr:uid="{85F9530E-F975-4CE9-8C9A-2D21E17C5D70}"/>
    <hyperlink ref="V208" r:id="rId108" xr:uid="{C075D0E7-8317-4865-99DC-FFEEBBCE96AB}"/>
    <hyperlink ref="V209" r:id="rId109" xr:uid="{E3FA9605-AD65-4740-9668-9DEEF7E6D7BD}"/>
    <hyperlink ref="V210" r:id="rId110" xr:uid="{777DDA3B-6EFD-4E58-90C7-F720487A1869}"/>
    <hyperlink ref="V211" r:id="rId111" display="https://www.usatoday.com/story/news/2020/07/31/2-1-billion-sanofi-gsk-deal-100-million-coronavirus-vaccine-doses/5554814002/" xr:uid="{D73429B5-1625-4712-8B01-8FE356DB67CB}"/>
    <hyperlink ref="V237" r:id="rId112" xr:uid="{507FE4F1-FAE5-4C98-9CC8-A8E3BA62ACF6}"/>
    <hyperlink ref="V239" r:id="rId113" xr:uid="{236264C1-C214-4BC4-B61B-8AFE6086B0E7}"/>
    <hyperlink ref="V256" r:id="rId114" xr:uid="{948F1417-F9F0-408D-AE6E-35D501CB4865}"/>
    <hyperlink ref="V255" r:id="rId115" xr:uid="{249ED48F-A1AE-42A8-AB17-AE6A6D8842FC}"/>
    <hyperlink ref="V276" r:id="rId116" xr:uid="{CE68CCF3-8A1D-4DBB-A88F-458F90C78CA1}"/>
    <hyperlink ref="V290" r:id="rId117" xr:uid="{3385F684-EEBF-4366-BE1B-34EF1FDBA02D}"/>
    <hyperlink ref="V292" r:id="rId118" xr:uid="{2848797F-CE65-4368-A123-75A2A7101959}"/>
    <hyperlink ref="V291" r:id="rId119" xr:uid="{44FBFF99-F844-47D2-B936-9AA3002ECF55}"/>
    <hyperlink ref="V216" r:id="rId120" display="https://gulfnews.com/world/gulf/saudi/coronavirus-saudi-arabia-signs-vaccine-agreement-with-germanys-curevac-1.1606770302880" xr:uid="{D5E7CC78-FBB1-4522-86E7-DDDB18B52F4A}"/>
    <hyperlink ref="W212" r:id="rId121" xr:uid="{BE82A4C5-CD2D-43DC-B2D5-01F6A01143F5}"/>
    <hyperlink ref="V214" r:id="rId122" xr:uid="{52E592CF-7AD5-4E84-BE32-784C44DF368D}"/>
    <hyperlink ref="V212" r:id="rId123" xr:uid="{D56C6B37-6D9F-44B3-8912-2A7D9F038A26}"/>
    <hyperlink ref="W219" r:id="rId124" xr:uid="{007C9C7F-B5EF-4699-912F-0B7356437C12}"/>
    <hyperlink ref="V220" r:id="rId125" xr:uid="{C3DB83BD-E601-47AD-83C6-9846DD5AE27C}"/>
    <hyperlink ref="V219" r:id="rId126" display="https://www.pharmaceutical-technology.com/news/arcturus-vaccine-supply-israel/" xr:uid="{660FF78D-4A86-4EDC-9747-FF7DBEAE13AA}"/>
    <hyperlink ref="V221" r:id="rId127" xr:uid="{896620EA-80D5-4FF1-8CB9-2E445A52935B}"/>
    <hyperlink ref="V226" r:id="rId128" xr:uid="{06367896-D3BD-4015-B271-421471B44817}"/>
    <hyperlink ref="W227" r:id="rId129" xr:uid="{4AC462C0-FBFC-43E1-8AFD-85AA5DC0E68F}"/>
    <hyperlink ref="X227" r:id="rId130" display="https://www.who.int/news/item/18-12-2020-covax-announces-additional-deals-to-access-promising-covid-19-vaccine-candidates-plans-global-rollout-starting-q1-2021" xr:uid="{B71451F1-66A3-4339-95A5-E7B5AAA3666A}"/>
    <hyperlink ref="V227" r:id="rId131" xr:uid="{98608023-4B2D-4CE1-A6BE-BD1FFE12A65C}"/>
    <hyperlink ref="V58" r:id="rId132" display="https://www.reuters.com/article/us-health-coronavirus-vietnam-vaccine-idUKKBN2990FQ?edition-redirect=uk" xr:uid="{DCE01A78-9DEA-47C1-8CF1-2AB4C464F666}"/>
    <hyperlink ref="V131" r:id="rId133" display="Novavax Inks Deal With India's Serum Institute To Make Coronavirus Vaccine Available In Low, Middle Income Countries (yahoo.com)" xr:uid="{15F61609-35F9-4F34-96E8-D3823F91C69A}"/>
    <hyperlink ref="V49" r:id="rId134" display="https://apnews.com/article/africa-south-africa-coronavirus-pandemic-coronavirus-vaccine-22f3d4d4a9364ddd4c07b87f4d5294f8" xr:uid="{5C2326FD-A956-412C-B518-390B0D0521A8}"/>
    <hyperlink ref="X124" r:id="rId135" xr:uid="{5C14A77F-F518-4877-9F44-666AF44C9909}"/>
    <hyperlink ref="W124" r:id="rId136" display="https://www.gov.uk/government/news/uk-government-secures-additional-2-million-doses-of-moderna-covid-19-vaccine" xr:uid="{4505DD9C-86AC-4B1A-BEEA-4BA5E4DB0B93}"/>
    <hyperlink ref="W6" r:id="rId137" xr:uid="{E24D9667-8961-4BC8-9402-7C70726DCB78}"/>
    <hyperlink ref="V20" r:id="rId138" xr:uid="{D7F4AEAF-8CE0-4AE4-9838-E8EB0576FDE3}"/>
    <hyperlink ref="V21" r:id="rId139" xr:uid="{3D0E9F27-C092-4EDD-8727-BA60C30ACC84}"/>
    <hyperlink ref="V22" r:id="rId140" xr:uid="{7043979C-F646-4CEA-BD14-B7C0D05D33C5}"/>
    <hyperlink ref="W62" r:id="rId141" xr:uid="{BCAFFFC2-4802-4FA6-82A9-D55B67C07C6B}"/>
    <hyperlink ref="W63" r:id="rId142" xr:uid="{26086D7E-1E74-4930-B51B-3C57FAD2C026}"/>
    <hyperlink ref="W70" r:id="rId143" xr:uid="{AE214F9E-772D-4351-A491-D8ACA6C9BA70}"/>
    <hyperlink ref="W103" r:id="rId144" location=":~:text=In%20July%202020%2C%20Pfizer%20and,million%20doses%20in%20early%20October." xr:uid="{897D7643-C2A8-4408-9330-0E1DEE2AA7DB}"/>
    <hyperlink ref="V130" r:id="rId145" xr:uid="{6FB6E9BF-9A41-43CA-8C7E-F2FC5491CC11}"/>
    <hyperlink ref="V245" r:id="rId146" xr:uid="{EA109D15-7E21-420B-A4A1-62B6C6E4D3AF}"/>
    <hyperlink ref="V247" r:id="rId147" xr:uid="{6EF82169-DAFB-4293-A90D-FBBFCED216C6}"/>
    <hyperlink ref="V136" r:id="rId148" xr:uid="{48A7FCB3-F66D-4CC9-99E2-C9FF0A3A8664}"/>
    <hyperlink ref="V223" r:id="rId149" xr:uid="{F36B17CD-C799-46ED-A551-00D73EB27570}"/>
    <hyperlink ref="V179" r:id="rId150"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W257" r:id="rId151" xr:uid="{EAA55D62-F20F-4D62-8D89-B4491230C4D2}"/>
    <hyperlink ref="W239" r:id="rId152" xr:uid="{6B9F7DA5-ED22-43F8-A395-5A792D5ACD2F}"/>
    <hyperlink ref="W237" r:id="rId153" xr:uid="{13F254F9-2393-4636-9414-B1D4CA224913}"/>
    <hyperlink ref="W26" r:id="rId154" display="https://www.nytimes.com/2020/08/01/world/asia/coronavirus-vaccine-india.html" xr:uid="{272869AF-E269-46FF-8DC8-4A97811CC667}"/>
    <hyperlink ref="X63" r:id="rId155" display="https://www.reuters.com/article/us-health-coronavirus-canada-pfizer/canada-strikes-deal-for-extra-20-million-doses-of-pfizers-covid-19-vaccine-pm-idUSKBN29H2AT" xr:uid="{ACED0119-C6AE-4713-BC01-2BE0F153C038}"/>
    <hyperlink ref="W126" r:id="rId156" display="https://finance.yahoo.com/news/novavax-finalizes-agreement-commonwealth-australia-231400904.html" xr:uid="{56943566-62F2-4EB7-B3CD-9F39D12539AE}"/>
    <hyperlink ref="W256" r:id="rId157" display="https://www.republicworld.com/world-news/europe/turkey-signs-agreement-with-biontech-for-covid-19-vaccine-initial-doses-to-arrive-soon.html" xr:uid="{C77FC886-6C78-4922-A489-01877079AA65}"/>
    <hyperlink ref="V74" r:id="rId158" xr:uid="{D577B38D-5F52-489E-8948-462B3CF82022}"/>
    <hyperlink ref="V222" r:id="rId159" display="https://www.businesswire.com/news/home/20201125005466/en/COVAXX-Announces-2.8-Billion-in-Advance-Purchase-Commitments-to-Deliver-More-Than-140-Million-Vaccine-Doses-to-Emerging-Countries" xr:uid="{5CE59D1B-A14E-4E5E-88C5-4F97EF803842}"/>
    <hyperlink ref="V224" r:id="rId160" display="https://www.businesswire.com/news/home/20201125005466/en/COVAXX-Announces-2.8-Billion-in-Advance-Purchase-Commitments-to-Deliver-More-Than-140-Million-Vaccine-Doses-to-Emerging-Countries" xr:uid="{56F38A6A-0BFD-434A-8692-367637F3AD18}"/>
    <hyperlink ref="X103" r:id="rId161" xr:uid="{E751365B-ADC8-4F24-8102-E021E6FA53AD}"/>
    <hyperlink ref="V127" r:id="rId162" xr:uid="{C5728828-3FF0-48CA-98EA-D1FBDDC71A05}"/>
    <hyperlink ref="W132" r:id="rId163" xr:uid="{73D41127-1643-414F-9ADC-FDA8F940FB60}"/>
    <hyperlink ref="V213" r:id="rId164" display="https://www.reuters.com/article/us-health-coronavirus-vaccine-germany/germany-secured-50-million-vaccine-doses-from-curevac-biontech-on-top-of-eu-supplies-document-idUSKBN29D1WU" xr:uid="{CE9A3C12-2081-4593-BDB0-4407BF6386C5}"/>
    <hyperlink ref="V94" r:id="rId165" xr:uid="{1562891E-FC03-4AEF-B1F2-C3AC82F69B0B}"/>
    <hyperlink ref="V173" r:id="rId166" xr:uid="{48243B9E-2D49-4E35-B461-50BD58783B9A}"/>
    <hyperlink ref="V43" r:id="rId167" xr:uid="{663AC916-0A19-46F1-B941-B64CAE3DC754}"/>
    <hyperlink ref="W21" r:id="rId168" xr:uid="{1324511B-9AFB-472E-B6EC-E1B47B47AA15}"/>
    <hyperlink ref="V79" r:id="rId169" display="https://www.arabnews.com/node/1786701/middle-east" xr:uid="{1538C5A9-2C2C-4991-833C-29B86DC504EE}"/>
    <hyperlink ref="V46" r:id="rId170" display="https://www.reuters.com/article/us-health-coronavirus-peru/peru-inks-deals-with-sinopharm-astrazeneca-for-coronavirus-vaccines-president-idINKBN29B2JX" xr:uid="{321C2619-319F-43EA-8554-714D4EF2E889}"/>
    <hyperlink ref="X26" r:id="rId171" xr:uid="{091D8ED8-9B9C-4C1F-BBE7-70456F815CC9}"/>
    <hyperlink ref="V59" r:id="rId172" xr:uid="{6E5C5CAF-DF9A-4CAC-80CB-C48E2345D3EE}"/>
    <hyperlink ref="W59" r:id="rId173" xr:uid="{67DA023C-7FB0-4808-A4AA-CD7CFF339274}"/>
    <hyperlink ref="V191" r:id="rId174" xr:uid="{0DA47591-302E-4696-902E-C9461F7FAC86}"/>
    <hyperlink ref="W191" r:id="rId175" xr:uid="{4E093A45-9E30-4E50-BE8F-1A6EA9E04341}"/>
    <hyperlink ref="S5" r:id="rId176" display="12/30/2020" xr:uid="{AFEE4008-F5C3-4E59-90E5-91D29F15A395}"/>
    <hyperlink ref="S7" r:id="rId177" display="1/4/2021" xr:uid="{BC9D262A-F454-485B-B44B-A243A8F6B310}"/>
    <hyperlink ref="S22" r:id="rId178" display="12/30/2020" xr:uid="{123C091A-F354-4D4E-87B4-42FB7EC3AD2F}"/>
    <hyperlink ref="S26" r:id="rId179" display="1/2/2021" xr:uid="{F5C67FE7-1BC9-4197-9BED-D2F0F1F1653D}"/>
    <hyperlink ref="S63" r:id="rId180" display="12/9/2020" xr:uid="{0F79DB4E-1650-4617-9F6D-2AA63C683076}"/>
    <hyperlink ref="S64" r:id="rId181" display="12/16/2020" xr:uid="{66EB2146-8E91-4B09-9179-30EC1783FA60}"/>
    <hyperlink ref="S66" r:id="rId182" display="1/5/2021" xr:uid="{7CB5E09B-5F79-464B-ACA5-54AAA24E1BE2}"/>
    <hyperlink ref="S67" r:id="rId183" display="12/15/2020" xr:uid="{02BD02FD-3D4F-4AED-9E44-22D1CCDAF3B0}"/>
    <hyperlink ref="S70" r:id="rId184" display="12/17/2020" xr:uid="{FEC7AFAF-E56F-4423-A6BC-5433D5164F01}"/>
    <hyperlink ref="S76" r:id="rId185" display="12/27/2020" xr:uid="{E9726BE3-ED64-4661-96E5-039FC185F630}"/>
    <hyperlink ref="S81" r:id="rId186" display="12/13/2020" xr:uid="{1A6DDDF2-6169-4F68-84D1-A936816C50DE}"/>
    <hyperlink ref="S85" r:id="rId187" display="12/11/2020" xr:uid="{E59F4748-6E1A-4E35-9D45-A56AB4E84F51}"/>
    <hyperlink ref="S89" r:id="rId188" display="12/15/2020" xr:uid="{C737F6E8-857F-4D47-AFEF-3A56589BC47D}"/>
    <hyperlink ref="S92" r:id="rId189" display="12/20/2020" xr:uid="{4A02C877-C109-43AA-927A-DB0EAAF524E7}"/>
    <hyperlink ref="S93" r:id="rId190" display="12/10/2020" xr:uid="{B9D7B859-D460-40D5-9763-41689FEF05D8}"/>
    <hyperlink ref="S99" r:id="rId191" display="12/19/2020" xr:uid="{A6B83B64-FD17-42FB-BAEB-D941C9D958FD}"/>
    <hyperlink ref="S103" r:id="rId192" display="12/3/2020" xr:uid="{0500E7E2-50D5-4CA8-8F12-FB8A51940EE8}"/>
    <hyperlink ref="S107" r:id="rId193" display="12/11/2020" xr:uid="{6E4E8BC3-F552-468A-9819-A88326FFFBBF}"/>
    <hyperlink ref="S79" r:id="rId194" display="12/15/2020" xr:uid="{ED329EFA-4837-4AEF-800F-A0F3EAFE468C}"/>
    <hyperlink ref="S113" r:id="rId195" display="1/6/2021" xr:uid="{980EB599-F9B5-4536-AAAC-E6E515A8809E}"/>
    <hyperlink ref="S115" r:id="rId196" display="1/4/2021" xr:uid="{7B4D5FE1-AF96-4D45-88B1-140A94C6BBCB}"/>
    <hyperlink ref="S123" r:id="rId197" display="1/12/2021" xr:uid="{FB625372-388E-4AA3-89B4-678DFE83FD3F}"/>
    <hyperlink ref="S124" r:id="rId198" display="1/8/2021" xr:uid="{C8C266BA-E4FC-4F28-A67D-315F80C26FA9}"/>
    <hyperlink ref="S125" r:id="rId199" display="12/18/2020" xr:uid="{CD04D7A9-15A1-4A8B-AEB4-A298AF1F6946}"/>
    <hyperlink ref="S143" r:id="rId200" display="1/10/2021" xr:uid="{100900EB-80CE-49FE-995E-80C86E9914FA}"/>
    <hyperlink ref="S144" r:id="rId201" display="12/23/2020" xr:uid="{412E4993-C8A9-4858-B107-A2B2485B8B4B}"/>
    <hyperlink ref="S149" r:id="rId202" display="1/6/2021" xr:uid="{697E19E5-A4E3-4A49-BBD7-2220527559FD}"/>
    <hyperlink ref="S180" r:id="rId203" display="12/31/2020" xr:uid="{4421DDFA-D5CD-4FD5-B1AB-090ABD1D6BC8}"/>
    <hyperlink ref="S189" r:id="rId204" display="1/13/2021" xr:uid="{67449495-0668-4176-9E21-F4D5CE94A4BA}"/>
    <hyperlink ref="S173" r:id="rId205" display="1/11/2021" xr:uid="{FBA21F8C-1899-4407-AE14-7130048D28D0}"/>
    <hyperlink ref="S239" r:id="rId206" display="1/20/2021" xr:uid="{682BD85A-2C6F-4399-9D19-481B2B9730E0}"/>
    <hyperlink ref="S246" r:id="rId207" display="1/11/2021" xr:uid="{C3E03D3C-869C-4565-AF9E-372E1B1D9A5D}"/>
    <hyperlink ref="S256" r:id="rId208" display="1/13/2021" xr:uid="{25983FE2-330D-4C5F-946C-D5DB3FA5AC39}"/>
    <hyperlink ref="V234" r:id="rId209" xr:uid="{E966BD9E-98F1-44B9-AB37-F7158CD259C2}"/>
    <hyperlink ref="V225" r:id="rId210" xr:uid="{8DEC6D71-E225-45CA-BB8C-99997548A1FF}"/>
    <hyperlink ref="V60" r:id="rId211" display="https://seenews.com/news/albania-strikes-deal-with-pfizer-for-500000-covid-19-vaccines-726604" xr:uid="{EE215402-CDE0-44E7-AC1E-44C2B43701ED}"/>
    <hyperlink ref="W84" r:id="rId212" xr:uid="{5C2E359C-DDCF-48B8-91EE-C4DA48FC5422}"/>
    <hyperlink ref="X47" r:id="rId213" display="https://www.cnnphilippines.com/news/2021/1/14/philippines-secures-17-million-covid-19-vaccine-doses-astrazena.html" xr:uid="{2AEDF643-F48C-45EF-93C2-6DFB1B00228D}"/>
    <hyperlink ref="V8" r:id="rId214" xr:uid="{894F9497-D2FF-4B3F-B6CE-B9618416AB72}"/>
    <hyperlink ref="S279" r:id="rId215" display="1/18/2021" xr:uid="{D78EB30C-C66D-4CD3-899B-3EAD3A2F10E4}"/>
    <hyperlink ref="S237" r:id="rId216" display="Source" xr:uid="{9FABAA57-DD2A-44A0-933D-3E87CFA96AE3}"/>
    <hyperlink ref="V229" r:id="rId217" xr:uid="{564C5372-1C11-434E-8379-0A2320DDC700}"/>
    <hyperlink ref="S73" r:id="rId218" display="12/21/2020" xr:uid="{4943DDF0-FF50-4CF6-81A6-C907E0CB994B}"/>
    <hyperlink ref="S164" r:id="rId219" display="1/18/2021" xr:uid="{433CC146-73A5-48EB-BDCF-A20DD473D6CA}"/>
    <hyperlink ref="W7" r:id="rId220" xr:uid="{6E5656D2-E723-437F-8F13-98F7C8BF1692}"/>
    <hyperlink ref="V105" r:id="rId221" xr:uid="{55DBC52B-AEBA-41AC-AE2E-B511646FA968}"/>
    <hyperlink ref="V68" r:id="rId222" xr:uid="{050AF5F8-A6D0-4A2F-914F-D4B573B9EC1C}"/>
    <hyperlink ref="W213" r:id="rId223" xr:uid="{E93BCC01-E230-4312-A834-8B6E04A1C328}"/>
    <hyperlink ref="W53" r:id="rId224" xr:uid="{50A48DBC-0144-48C8-B1C1-6F1F1503F208}"/>
    <hyperlink ref="V106" r:id="rId225" display="https://www.infobae.com/america/america-latina/2021/01/23/lacalle-pou-confirmo-que-las-vacunas-contra-el-coronavirus-de-pfizer-y-sinovac-llegaran-a-uruguay-en-marzo/" xr:uid="{7114ACC5-0800-47E5-8D74-B9E00F5A92A4}"/>
    <hyperlink ref="V258" r:id="rId226" xr:uid="{C2A7A04B-3021-4DEA-BB8A-836EF0A28944}"/>
    <hyperlink ref="V119" r:id="rId227" xr:uid="{B41D4889-468A-4D71-B6A3-E1022E28A688}"/>
    <hyperlink ref="V137" r:id="rId228" xr:uid="{1FDE4E13-FC02-47A4-BBD5-83DDF8356A17}"/>
    <hyperlink ref="V160" r:id="rId229" xr:uid="{36EF7120-9359-4DED-9B3C-0F76E523D5A5}"/>
    <hyperlink ref="S160" r:id="rId230" display="1/21/2021" xr:uid="{1F14790C-E727-4354-BD50-4C58E6B4B6C5}"/>
    <hyperlink ref="V69" r:id="rId231" xr:uid="{CD86DE1F-42D2-4EE5-80B8-43912F2F01AE}"/>
    <hyperlink ref="W168" r:id="rId232" xr:uid="{4B873E11-ED35-4F7E-8D63-83E612809455}"/>
    <hyperlink ref="V286" r:id="rId233" xr:uid="{8A944499-BB3B-45BD-B4FA-FBF44E24318C}"/>
    <hyperlink ref="S286" r:id="rId234" display="12/9/2020" xr:uid="{D3179B21-F9F2-4B6B-8C84-8FA686D7FE39}"/>
    <hyperlink ref="V282" r:id="rId235" xr:uid="{49780CCD-8BE9-474D-B352-2A7414BF6080}"/>
    <hyperlink ref="X107" r:id="rId236" xr:uid="{1E693AAB-33C4-4760-990D-8683E2C95538}"/>
    <hyperlink ref="X125" r:id="rId237" xr:uid="{E613D5F5-4798-4E4C-9162-9F5F5494F5D3}"/>
    <hyperlink ref="V88" r:id="rId238" xr:uid="{E8D43697-EA6E-4F89-BD22-13ED4FAAC199}"/>
    <hyperlink ref="W127" r:id="rId239" xr:uid="{5DBAF256-A926-455C-81D4-7A1EA223420E}"/>
    <hyperlink ref="V166" r:id="rId240" display="https://finance.yahoo.com/finance/news/malaysia-secures-18-4-million-100917965.html" xr:uid="{EF916102-41E6-461F-B93A-675218F8B3B8}"/>
    <hyperlink ref="S61" r:id="rId241" display="1/25/2021" xr:uid="{AC4E3404-8028-47EA-80FE-451A3D6FFB75}"/>
    <hyperlink ref="W226" r:id="rId242" xr:uid="{883D42A8-7C87-4A9B-A6F4-C749D7E75924}"/>
    <hyperlink ref="V241" r:id="rId243" xr:uid="{E82E4C45-0453-4FCD-99CB-E5EF093E58B4}"/>
    <hyperlink ref="V111" r:id="rId244" xr:uid="{77A1A7B6-AB0C-444F-BA7D-E1A2FCF042A9}"/>
    <hyperlink ref="V153" r:id="rId245" xr:uid="{39D1E3ED-0E2A-4C4C-9E75-75E16CAF71DF}"/>
    <hyperlink ref="W276" r:id="rId246" xr:uid="{19D66935-5D26-481D-9A2D-10A4718D454C}"/>
    <hyperlink ref="X276" r:id="rId247" xr:uid="{074F9903-CD27-41C3-8CD8-8F9488E941F6}"/>
    <hyperlink ref="V31" r:id="rId248" xr:uid="{C0129C40-6F9E-4CBE-8561-5D3CF353D233}"/>
    <hyperlink ref="V98" r:id="rId249" xr:uid="{C3663903-A369-44C9-BC5E-5ED2CB7F2101}"/>
    <hyperlink ref="V201" r:id="rId250" xr:uid="{5F2B8B17-B555-4A02-B33E-F5C278C6576F}"/>
    <hyperlink ref="V118" r:id="rId251" xr:uid="{9A48B646-1F3F-4A53-86B5-1EC5F292E4C5}"/>
    <hyperlink ref="V215" r:id="rId252" xr:uid="{EC59D100-4D7B-416C-AA50-08B74673D93B}"/>
    <hyperlink ref="V252" r:id="rId253" xr:uid="{83E871E6-6D99-41C3-B812-9B1559CA432F}"/>
    <hyperlink ref="V135" r:id="rId254" xr:uid="{1EE265CF-283B-426E-856B-BDC58D472672}"/>
    <hyperlink ref="W78" r:id="rId255" xr:uid="{D65A150F-8471-464C-B311-23D952DB874B}"/>
    <hyperlink ref="Y227" r:id="rId256" xr:uid="{B57E356B-74FC-4500-A667-C5E573D08A1E}"/>
    <hyperlink ref="W291" r:id="rId257" xr:uid="{237B7E05-6290-46CD-9975-7CDFE68C0CD5}"/>
    <hyperlink ref="V228" r:id="rId258" xr:uid="{DA3E8458-90F3-44D7-A604-34D312009A1B}"/>
    <hyperlink ref="W228" r:id="rId259" xr:uid="{95DFC724-C19A-461C-B877-C16A4D4E2A63}"/>
    <hyperlink ref="W39" r:id="rId260" xr:uid="{CAA81D17-18A5-458D-B4E0-1FFA13EB658E}"/>
    <hyperlink ref="S14" r:id="rId261" display="1/27/2021" xr:uid="{976D5E89-274A-4F0F-B68A-D66A44F7CC43}"/>
    <hyperlink ref="S168" r:id="rId262" display="2/2/2021" xr:uid="{1B95D22C-89ED-4B0E-ACF7-373D28B9F6F2}"/>
    <hyperlink ref="S175" r:id="rId263" display="https://www.reuters.com/article/us-health-coronavirus-paraguay-idUSKBN29K1XX" xr:uid="{B7782BBE-316D-4C64-93DF-78DC4E84282A}"/>
    <hyperlink ref="V175" r:id="rId264" xr:uid="{4256AE9F-87FE-4AF5-8200-487AE4550488}"/>
    <hyperlink ref="S23" r:id="rId265" display="https://www.bbc.com/news/world-europe-55862233" xr:uid="{EB512A75-0F92-45CA-9A9B-43BFDFAB5096}"/>
    <hyperlink ref="S53" r:id="rId266" display="https://finance.yahoo.com/news/thailand-approves-astrazeneca-southeast-asia-094029592.html" xr:uid="{91193B2A-69C4-48B0-92FE-92DF37402107}"/>
    <hyperlink ref="S49" r:id="rId267" display="https://news.yahoo.com/south-africa-approves-astrazeneca-vaccine-122832754.html" xr:uid="{5B3E3927-112D-4FD2-8D9C-11E2E77C7C94}"/>
    <hyperlink ref="S21" r:id="rId268" display="https://walltrace.com/2021/02/egypt-recommends-astrazeneca-vaccine-for-emergency-usage/" xr:uid="{C648445E-B2B7-4EAB-A03A-F54DB64FA9EC}"/>
    <hyperlink ref="S31" r:id="rId269" display="https://www.zawya.com/mena/en/life/story/Kuwait_approves_emergency_use_of_AstraZenecaOxford_COVID19_vaccine-SNG_199063617/" xr:uid="{A735FF02-9650-4E3E-9ED2-178E05A182F9}"/>
    <hyperlink ref="S47" r:id="rId270" display="https://cnnphilippines.com/news/2021/1/28/AstraZeneca-COVID-19-vaccine-emergency-use-approval-FDA.html" xr:uid="{99DA3357-5587-4198-8BDA-8B22C91AC7D8}"/>
    <hyperlink ref="S58" r:id="rId271" display="https://www.usnews.com/news/world/articles/2021-01-29/vietnam-oks-astrazeneca-vaccine-reports-34-new-covid-19-cases" xr:uid="{887717A1-5512-47C7-955A-B1CB07B5B6AD}"/>
    <hyperlink ref="S84" r:id="rId272" display="https://www.vietnambreakingnews.com/2021/01/malaysia-conditional-registration-of-pfizer-covid-19-vaccine-approved/" xr:uid="{7691AE39-C2DA-449D-94D1-0D8220B29500}"/>
    <hyperlink ref="S88" r:id="rId273" display="https://www.arabianbusiness.com/healthcare/455965-oman-approves-pfizer-biontech-coronavirus-vaccine" xr:uid="{1ACC73FB-A4F1-4058-A6A0-B8D7E4F1644C}"/>
    <hyperlink ref="S94" r:id="rId274" display="https://www.srbija.gov.rs/vest/en/165409/first-shipment-of-pfizer-biontech-vaccine-arrives-in-serbia.php" xr:uid="{F0FA1B65-0A06-472E-8B12-BD00F8A647BF}"/>
    <hyperlink ref="S97" r:id="rId275" display="3/5/2021" xr:uid="{6D830B7C-07FA-42DC-B181-1AAA4C952CD1}"/>
    <hyperlink ref="S105" r:id="rId276" display="https://emirateswoman.com/dubai-approves-the-pfizer-biontech-vaccine-for-free/" xr:uid="{9352FE91-8758-491D-9E83-A3606A620CC8}"/>
    <hyperlink ref="S121" r:id="rId277" display="https://www.usnews.com/news/world/articles/2021-02-03/singapore-approves-modernas-covid-19-vaccine-in-asia-first" xr:uid="{6B780582-9770-413E-ABAF-87D4DFAA80CA}"/>
    <hyperlink ref="S234" r:id="rId278" display="https://news.yahoo.com/azerbaijan-start-covid-19-inoculations-103559339.html" xr:uid="{D0B531B6-9225-4B1C-837A-C596A4DDF363}"/>
    <hyperlink ref="S282" r:id="rId279"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V217" r:id="rId280" xr:uid="{EAE29BB7-65D8-400A-9535-0E7CEE3BD530}"/>
    <hyperlink ref="V138" r:id="rId281" xr:uid="{5851E668-C674-4744-A681-1A37A88007B9}"/>
    <hyperlink ref="W61" r:id="rId282" xr:uid="{9F433664-6011-43A5-A2C7-90B944B401F4}"/>
    <hyperlink ref="V95" r:id="rId283" xr:uid="{6942518E-1517-41DA-9FA2-FA44D38BF3DA}"/>
    <hyperlink ref="S95" r:id="rId284" display="12/14/2020" xr:uid="{540B92D0-6CB4-4AEF-A7D2-00B42DA02477}"/>
    <hyperlink ref="V254" r:id="rId285" xr:uid="{E4002A36-A40A-4E28-9F9D-C70320C18E57}"/>
    <hyperlink ref="V140" r:id="rId286" xr:uid="{8535443E-8B49-49DC-9FB3-891DE0751C56}"/>
    <hyperlink ref="V152" r:id="rId287" xr:uid="{B009AB0C-338C-4E19-93EF-3172B46597E5}"/>
    <hyperlink ref="V101" r:id="rId288" xr:uid="{B2450EEB-9C3E-45EE-87AF-82BC9D78C213}"/>
    <hyperlink ref="V182" r:id="rId289" xr:uid="{95AF06B3-BA1B-4CE1-A3C7-8B7337DED92D}"/>
    <hyperlink ref="V218" r:id="rId290" xr:uid="{510A4610-C5CB-4F72-8BA1-9C6D887F4814}"/>
    <hyperlink ref="V186" r:id="rId291" xr:uid="{CCCEFBAC-5023-474F-9B4B-66777A6C6A9C}"/>
    <hyperlink ref="S120" r:id="rId292" display="https://www.timeoutdoha.com/news/460576-qatar-to-begin-issuing-moderna-covid-19-vaccine" xr:uid="{9FEA3BB8-2246-4096-A7AD-44B203420299}"/>
    <hyperlink ref="S188" r:id="rId293" display="http://www.xinhuanet.com/english/asiapacific/2021-02/12/c_139738117.htm" xr:uid="{90F33942-B95F-4042-89A7-9D1D267FC859}"/>
    <hyperlink ref="S186" r:id="rId294" display="https://sputnikvaccine.com/newsroom/pressreleases/sputnik-v-vaccine-authorized-in-tunisia/" xr:uid="{C46786EE-EB04-4295-BCED-DDEBAA4D5682}"/>
    <hyperlink ref="S241" r:id="rId295" display="https://news.cgtn.com/news/2021-02-05/Colombia-approves-emergency-use-of-China-s-Sinovac-COVID-19-vaccine-XCZjf656r6/index.html" xr:uid="{FC476679-C68C-4BD2-9F5A-7CEEB135678F}"/>
    <hyperlink ref="S249" r:id="rId296" display="https://www.reuters.com/article/health-coronavirus-mexico-cansino/update-1-chinas-cansinobio-says-mexico-approves-covid-19-vaccine-for-emergency-use-idUSL1N2KG0NO" xr:uid="{3A262EA9-D72F-49F6-9575-8BFA4840D426}"/>
    <hyperlink ref="S292" r:id="rId297" display="https://www.reuters.com/article/health-coronavirus-mexico-cansino/update-1-chinas-cansinobio-says-mexico-approves-covid-19-vaccine-for-emergency-use-idUSL1N2KG0NO" xr:uid="{A95D0A8E-0FC7-46EE-91A8-C5A3B1A27EA3}"/>
    <hyperlink ref="S258" r:id="rId298" display="https://www.cnbc.com/2021/02/06/china-approves-sinovac-biotech-covid-vaccine-for-general-public-use.html" xr:uid="{2D88DAF8-1AB0-4BEC-AB7D-C34EC26F33A2}"/>
    <hyperlink ref="S20" r:id="rId299" display="1/24/2021" xr:uid="{DA28F981-CE1B-4BB9-90E5-75688F2FB115}"/>
    <hyperlink ref="W113" r:id="rId300" xr:uid="{89FAEFE2-7087-4918-90C8-60DFE35366FE}"/>
    <hyperlink ref="V154" r:id="rId301" xr:uid="{4A8450B9-1798-4059-8021-B0F7D4F5A9CB}"/>
    <hyperlink ref="X256" r:id="rId302" xr:uid="{E469E317-979D-4F28-8F6A-1D72C5FE7763}"/>
    <hyperlink ref="V287" r:id="rId303" xr:uid="{E9347A1F-C496-0343-B4C3-019FA8B83DEA}"/>
    <hyperlink ref="V281" r:id="rId304" xr:uid="{72B341FB-07E9-7D4F-9EEF-762754954AE2}"/>
    <hyperlink ref="I281" r:id="rId305" display="https://www.usnews.com/news/world/articles/2021-02-17/senegal-to-get-200-000-doses-of-chinas-sinopharm-vaccine" xr:uid="{893D8477-7ACD-614D-A4CB-480D84F97A28}"/>
    <hyperlink ref="V40" r:id="rId306" xr:uid="{41377602-DCC6-4DE2-B5A2-1E3674186D2B}"/>
    <hyperlink ref="V56" r:id="rId307" xr:uid="{4D2D6F2D-DEBB-4CA9-99FF-1835772380D1}"/>
    <hyperlink ref="V162" r:id="rId308" xr:uid="{C5C77D16-E315-4C39-87B1-F8D71AB867C9}"/>
    <hyperlink ref="V263" r:id="rId309" xr:uid="{F36AEB7F-F4A1-4920-98D2-019F66AC617D}"/>
    <hyperlink ref="X110" r:id="rId310" xr:uid="{F8595D5C-9C18-4B4C-9920-37100EC7A78C}"/>
    <hyperlink ref="S6" r:id="rId311" display="2/16/2021" xr:uid="{2DE0E293-F688-40C0-AC92-C53E09E4AD74}"/>
    <hyperlink ref="W23" r:id="rId312" xr:uid="{D0E415CB-2289-4A3D-9F6D-E4A12A0FA8F1}"/>
    <hyperlink ref="W72" r:id="rId313" xr:uid="{3B69EBD6-BAD8-4053-B6D2-79CFB38789A3}"/>
    <hyperlink ref="V142" r:id="rId314" xr:uid="{1A001DB7-98AA-4CDC-BD82-3FE7886DCFC4}"/>
    <hyperlink ref="S15" r:id="rId315" display="2/23/2021" xr:uid="{40A09DE7-9768-4508-9675-C87F3D224A01}"/>
    <hyperlink ref="S50" r:id="rId316" display="2/10/2021" xr:uid="{593ECAEC-A90B-4F5F-BBBC-3F474F3A7C5E}"/>
    <hyperlink ref="S52" r:id="rId317" display="2/20/2021" xr:uid="{0DCC6F70-2FA3-43CC-9300-F552841C4427}"/>
    <hyperlink ref="S56" r:id="rId318" display="2/22/2021" xr:uid="{4B892251-FAB7-43A6-8111-52CDDF562DB9}"/>
    <hyperlink ref="S62" r:id="rId319" display="2/23/2021" xr:uid="{70738A6A-4A24-41B0-BE39-BD6F503C0F92}"/>
    <hyperlink ref="S78" r:id="rId320" display="2/14/2021" xr:uid="{A54C12B6-3A0E-4173-951A-5E932FFE13F9}"/>
    <hyperlink ref="S74" r:id="rId321" display="1/25/2021" xr:uid="{1A2F7E87-C0ED-48F6-A3D7-B45E46C3A7B5}"/>
    <hyperlink ref="S156" r:id="rId322" display="2/24/2021" xr:uid="{681CA985-3331-44B5-BAF2-DE30D3086F55}"/>
    <hyperlink ref="S162" r:id="rId323" display="1/26/2021" xr:uid="{31B72316-CE23-4405-AF40-97B67067186F}"/>
    <hyperlink ref="S245" r:id="rId324" display="2/18/2021" xr:uid="{44AF01C0-3B09-4648-BB7F-0B4C73EAE825}"/>
    <hyperlink ref="W188" r:id="rId325" xr:uid="{50FCA09C-FA02-475E-A0BD-8CAB3A1891D4}"/>
    <hyperlink ref="V242" r:id="rId326" xr:uid="{FE22F59F-523B-4728-BFF5-CAE2A350EC3D}"/>
    <hyperlink ref="V181" r:id="rId327" xr:uid="{5B770B61-3C5F-4ED6-B773-6A5B76763E92}"/>
    <hyperlink ref="W137" r:id="rId328" xr:uid="{1DCBE7AD-69E9-4F73-B80F-7160CE7BF2EB}"/>
    <hyperlink ref="V27" r:id="rId329" location=":~:text=JAKARTA:%20Indonesia%20has%20signed%20an%20agreement%20with%20two,Novavax,%20each%2050%20million%20doses,%22%20said%20Retno%20Marsudi." xr:uid="{5DD8BF8E-312B-4E2D-B3F1-A59682A090AF}"/>
    <hyperlink ref="W29" r:id="rId330" xr:uid="{1D1F21A5-8CE8-4706-9699-81AA8F7BE6D9}"/>
    <hyperlink ref="V51" r:id="rId331" xr:uid="{CCA58F4B-9EDF-4264-9E9C-8F790DF409B6}"/>
    <hyperlink ref="S16" r:id="rId332" display="2/26/2021" xr:uid="{680F81DE-F5F4-44EC-9FBC-9DCA89951F89}"/>
    <hyperlink ref="S34" r:id="rId333" display="2/2/2021" xr:uid="{737FAB00-7C2D-4F14-93B9-B828211AB212}"/>
    <hyperlink ref="S51" r:id="rId334" display="1/22/2021" xr:uid="{BBB765F1-6ED5-495A-8000-9781B5BDE8B2}"/>
    <hyperlink ref="T62" r:id="rId335" display="2/23/2021" xr:uid="{BB65ED16-5134-442A-943A-F2C866F79841}"/>
    <hyperlink ref="S90" r:id="rId336" display="2/2/2021" xr:uid="{044684CF-86EF-42B2-B97D-2CDA69F2256A}"/>
    <hyperlink ref="S181" r:id="rId337" display="3/1/2021" xr:uid="{DA6064B0-637F-4F62-88D6-8AD1DD6FAB86}"/>
    <hyperlink ref="S185" r:id="rId338" display="2/22/2021" xr:uid="{87B66217-D12C-497D-ADA5-2A03BD334375}"/>
    <hyperlink ref="S190" r:id="rId339" display="2/26/2021" xr:uid="{E3BE53C1-7AA4-4011-9FDC-2CD534E70C13}"/>
    <hyperlink ref="S206" r:id="rId340" display="2/27/2021" xr:uid="{72126042-B220-4AD5-B9CD-3C90C3369A4B}"/>
    <hyperlink ref="S194" r:id="rId341" display="3/5/2021" xr:uid="{129F3776-18A5-487F-B3B0-633B3CFB323A}"/>
    <hyperlink ref="W242" r:id="rId342" xr:uid="{1FBA2D32-6F70-499C-8CC0-AC712A88DC88}"/>
    <hyperlink ref="W51" r:id="rId343" xr:uid="{D0CF0289-F012-4170-B6FF-4DA03C91EDAA}"/>
    <hyperlink ref="V174" r:id="rId344" xr:uid="{6B0D755F-B688-4BEB-8F19-FC936602B329}"/>
    <hyperlink ref="W194" r:id="rId345" xr:uid="{7484768C-1AEA-4515-A28D-E3DCAD7D6A29}"/>
    <hyperlink ref="S247" r:id="rId346" display="3/2/2021" xr:uid="{574B075C-EE19-4DC2-86A9-8BBA215B88B2}"/>
    <hyperlink ref="S263" r:id="rId347" display="2/25/2021" xr:uid="{4ADE3E91-745F-48DE-A3EB-C9F87A35D04F}"/>
    <hyperlink ref="S281" r:id="rId348" display="2/23/2021" xr:uid="{6A34B97E-CD8D-4898-AAD5-322B2896BF13}"/>
    <hyperlink ref="S287" r:id="rId349" display="2/18/2021" xr:uid="{669F6233-3465-483E-8627-BBAF0704EB0F}"/>
    <hyperlink ref="V163" r:id="rId350" xr:uid="{E24E9CC7-D19D-430A-A0FC-D7A612E4A84F}"/>
    <hyperlink ref="V274" r:id="rId351" xr:uid="{EF7DE3D6-637C-7B4B-8D71-B91ABAF9708E}"/>
    <hyperlink ref="V249" r:id="rId352" xr:uid="{8F57785F-189D-8848-A3C2-DE84CE05CA9F}"/>
    <hyperlink ref="W274" r:id="rId353" xr:uid="{C9B2A370-891F-6E4C-959D-40213158443D}"/>
    <hyperlink ref="S257" r:id="rId354" display="3/9/2021" xr:uid="{CEDDEFBF-7C6F-438C-BCBE-46F7DC9E32E6}"/>
    <hyperlink ref="T257" r:id="rId355" display="3/9/2021" xr:uid="{D5ADAEF7-CC73-4C7B-8792-E401E9521705}"/>
    <hyperlink ref="V178" r:id="rId356" xr:uid="{A5450159-7485-4059-A58E-1CB65DB666CA}"/>
    <hyperlink ref="V41" r:id="rId357" xr:uid="{92FD76BC-1E2D-4308-9E12-3198BFBDEE52}"/>
    <hyperlink ref="V11" r:id="rId358" xr:uid="{A493DC22-768C-4153-B6BF-6492E19246E6}"/>
    <hyperlink ref="V91" r:id="rId359" xr:uid="{5008F60A-8B8A-4633-9E85-8F23175E2817}"/>
    <hyperlink ref="W241" r:id="rId360" xr:uid="{341A9D11-5EA7-426A-8E16-0B0B0D64E687}"/>
    <hyperlink ref="W287" r:id="rId361" xr:uid="{9355206C-8D34-4D9A-B21F-F1A0C42C68ED}"/>
    <hyperlink ref="V260" r:id="rId362" xr:uid="{9DE4EBB2-6F3D-49FD-859D-6F3A6BFCF365}"/>
    <hyperlink ref="V159" r:id="rId363" xr:uid="{746C0200-8B42-42CA-9DC8-697CA87A6340}"/>
    <hyperlink ref="V25" r:id="rId364" xr:uid="{E0478BBA-F141-4456-9DCB-77A330DC2CCF}"/>
    <hyperlink ref="V114" r:id="rId365" xr:uid="{11E11FE5-A424-46E9-9FB6-482E0EB3BC1F}"/>
    <hyperlink ref="V83" r:id="rId366" xr:uid="{1890C124-D207-4301-B545-C7D41B1268C4}"/>
    <hyperlink ref="V28" r:id="rId367" xr:uid="{2F1A6507-A59F-4DBF-9488-A93012E01DB5}"/>
    <hyperlink ref="X70" r:id="rId368" xr:uid="{801E9C3E-BAF4-4EEB-A9C5-FA6D7013E02C}"/>
    <hyperlink ref="X62" r:id="rId369" xr:uid="{80F7A2B6-4609-4D12-A857-1BC64C9759ED}"/>
    <hyperlink ref="W89" r:id="rId370" xr:uid="{BFC30B96-EDC5-4337-A33E-B1C6648EC33E}"/>
    <hyperlink ref="V203" r:id="rId371" xr:uid="{F181E806-A0EA-423D-83A7-C8BA1CC3526E}"/>
    <hyperlink ref="V109" r:id="rId372" xr:uid="{85B52495-F725-4DDC-A5B9-C544E2126205}"/>
    <hyperlink ref="W140" r:id="rId373" xr:uid="{0E83C0C2-A4D3-46FE-8F51-D610FA763F68}"/>
    <hyperlink ref="W56" r:id="rId374" xr:uid="{AE45BC46-A813-4D7C-BAD5-20CF3BF4DF3D}"/>
    <hyperlink ref="V202" r:id="rId375" xr:uid="{0A25AD38-0012-410D-9AA3-7B0B59C5A3FD}"/>
    <hyperlink ref="W91" r:id="rId376" xr:uid="{15EAF639-BF41-4F37-ADA6-791F3F79A4BF}"/>
    <hyperlink ref="V176" r:id="rId377" xr:uid="{6D1F6F66-EC40-4D61-B00C-3244D8E2A9FB}"/>
    <hyperlink ref="V151" r:id="rId378" display="https://translate.google.com/translate?hl=en&amp;sl=pt&amp;u=https://www.correio24horas.com.br/noticia/nid/liderado-pela-bahia-nordeste-acerta-compra-de-25-milhoes-de-doses-da-sputnik-v/&amp;prev=search&amp;pto=aue" xr:uid="{225B6A38-99B4-4859-9283-5B43D16C1A80}"/>
    <hyperlink ref="W151" r:id="rId379" display="https://asiatimes.com/2021/02/brazil-aims-to-buy-30m-sputnik-v-covaxin-shots/" xr:uid="{0BE4C268-0C99-4416-901A-08885DDF6C62}"/>
    <hyperlink ref="X151" r:id="rId380" xr:uid="{5F115610-78F7-4918-A129-98ADA9E8E119}"/>
    <hyperlink ref="S86" r:id="rId381" display="2/3/2021" xr:uid="{050CA382-8F94-452D-A979-666E67D44D3D}"/>
    <hyperlink ref="T86" r:id="rId382" display="2/3/2021" xr:uid="{CB842CC6-3964-424E-B42A-4FCC424DA0AA}"/>
    <hyperlink ref="T93" r:id="rId383" display="12/10/2020" xr:uid="{851E63FB-CF39-47E8-871B-5D88A9F73BEF}"/>
    <hyperlink ref="S198" r:id="rId384" display="3/11/2021" xr:uid="{E1358CE7-2006-40D4-9B37-6990D8080F71}"/>
    <hyperlink ref="S28" r:id="rId385" display="1/19/2021" xr:uid="{4B585B42-1C13-4192-8971-AEB9970B49F3}"/>
    <hyperlink ref="S27" r:id="rId386" display="3/8/2021" xr:uid="{ED5AE822-4066-4D6F-86AB-08AF74A4ED7F}"/>
    <hyperlink ref="S163" r:id="rId387" display="3/4/2021" xr:uid="{94246BA9-D5C7-431A-91F6-BFA247690D08}"/>
    <hyperlink ref="S178" r:id="rId388" display="2/19/2021" xr:uid="{63B9B397-EC0A-48EC-8423-1BB91A7C11C6}"/>
    <hyperlink ref="T123" r:id="rId389" display="1/12/2021" xr:uid="{115B938C-EDFF-415B-98EA-F72D4D909D62}"/>
    <hyperlink ref="S91" r:id="rId390" display="1/14/2021" xr:uid="{ED678536-3F33-4B45-BEDE-1D85775F1679}"/>
    <hyperlink ref="S242" r:id="rId391" display="2/25/2021" xr:uid="{D0DC0269-ED2F-4C24-99F0-1080D4EB1C56}"/>
    <hyperlink ref="S229" r:id="rId392" display="1/3/2021" xr:uid="{F9763610-8775-4911-96D6-858AF4041466}"/>
    <hyperlink ref="Y151" r:id="rId393" xr:uid="{3F57BA49-E608-4457-925F-8BBFD62F1354}"/>
    <hyperlink ref="V171" r:id="rId394" xr:uid="{B3A56E54-FDF5-47B8-92FA-BB4CB9B16A1F}"/>
    <hyperlink ref="W99" r:id="rId395" xr:uid="{319CE136-BEA5-4161-9461-AEE2B05579B0}"/>
    <hyperlink ref="V231" r:id="rId396" xr:uid="{5721B603-6BCD-498E-8CEB-B0104F98DCA3}"/>
    <hyperlink ref="V35" r:id="rId397" xr:uid="{12DA471F-9783-4470-8FC4-4CE5D620C694}"/>
    <hyperlink ref="V230" r:id="rId398" xr:uid="{FCC72D97-EC13-4A3F-A271-150CCA211B67}"/>
    <hyperlink ref="W86" r:id="rId399" xr:uid="{A4A2C721-A5D9-4523-AA28-8324AA670863}"/>
    <hyperlink ref="W85" r:id="rId400" xr:uid="{C3999BF0-8D4B-477A-8170-990B2D6C1507}"/>
    <hyperlink ref="S41" r:id="rId401" display="1/15/2021" xr:uid="{0325254C-ED6A-4E6C-A95C-9F27528DE612}"/>
    <hyperlink ref="S35" r:id="rId402" xr:uid="{10DFF560-C157-44B2-B16D-045A42744458}"/>
    <hyperlink ref="S40" r:id="rId403" xr:uid="{DAB698DA-BA19-4E75-90BB-B8242053A241}"/>
    <hyperlink ref="S60" r:id="rId404" xr:uid="{E405F0DA-C8AB-455E-92CC-C78AC9334B50}"/>
    <hyperlink ref="S82" r:id="rId405" location="pfizer" xr:uid="{5973AC76-9587-4A87-86CA-E81F47ED16CD}"/>
    <hyperlink ref="S101" r:id="rId406" location="pfizer" xr:uid="{145A456F-8201-489E-B647-31005DB3DCFA}"/>
    <hyperlink ref="T99" r:id="rId407" location="-1493334983" display="12/19/2021" xr:uid="{7501DDFC-682A-4DD0-8E7E-93F509000F32}"/>
    <hyperlink ref="S159" r:id="rId408" display="2/24/2021" xr:uid="{4E4D9B65-AA9F-43B9-B44E-FA8019EB8BEF}"/>
    <hyperlink ref="S171" r:id="rId409" display="3/7/2021" xr:uid="{2091453B-7021-4585-BFFC-BE348B0EAE70}"/>
    <hyperlink ref="S176" r:id="rId410" display="3/19/2021" xr:uid="{F6029418-9B74-4F00-A6BB-72BB7F37AF70}"/>
    <hyperlink ref="S177" r:id="rId411" display="8/11/2020" xr:uid="{45FB4939-FF35-4597-AB2F-09B160896C06}"/>
    <hyperlink ref="T177" r:id="rId412" display="8/11/2020" xr:uid="{CF3EB061-5EFE-407B-BCAB-5209E929CC3A}"/>
    <hyperlink ref="S197" r:id="rId413" display="3/12/2021" xr:uid="{09DEBAFD-123A-4D37-9AEC-40C6A8FCB4D5}"/>
    <hyperlink ref="S230" r:id="rId414" display="2/17/2021" xr:uid="{56173D29-8F1E-401E-9123-4E7EB0713EF4}"/>
    <hyperlink ref="T240" r:id="rId415" display="2/6/2021" xr:uid="{D9E63560-6480-4E0E-81EF-2D50ED3AC808}"/>
    <hyperlink ref="S260" r:id="rId416" display="2/21/2021" xr:uid="{48D14DBE-1520-42A5-9043-C099722DC8C9}"/>
    <hyperlink ref="T264" r:id="rId417" display="12/31/2021" xr:uid="{C0D9BE11-EF9C-4F89-8628-AFFB3B4CA32A}"/>
    <hyperlink ref="T289" r:id="rId418" display="2/25/2021" xr:uid="{BFD1CCB9-4E9A-480A-907C-856808314917}"/>
    <hyperlink ref="V193" r:id="rId419" xr:uid="{D8593C1C-7822-4235-B905-8A7A1569D91B}"/>
    <hyperlink ref="V148" r:id="rId420" location=":~:text=Belarus%20conducted%20its%20own%20trial,on%20a%20few%20dozen%20people" xr:uid="{E5DFD3D1-150F-405C-A7CB-F4F774D5805F}"/>
    <hyperlink ref="Y26" r:id="rId421" xr:uid="{1DA49DEB-02E2-4EE0-AB2E-7D77736061C4}"/>
    <hyperlink ref="V177" r:id="rId422" xr:uid="{286DE82B-96A9-4CE5-8FAC-D19DC455F37D}"/>
    <hyperlink ref="V185" r:id="rId423" xr:uid="{310E4647-BF54-433C-9433-068319EB702B}"/>
    <hyperlink ref="V294" r:id="rId424" xr:uid="{7F5C04F4-8CED-4D22-B698-6BF0FE101A91}"/>
    <hyperlink ref="V296" r:id="rId425" xr:uid="{26BBFC13-0773-47FC-BA29-A6F0F6B7CF0F}"/>
    <hyperlink ref="V240" r:id="rId426" xr:uid="{BB225CA4-CD00-4378-9C66-4A2FE38285BA}"/>
    <hyperlink ref="V264" r:id="rId427" xr:uid="{FB6BC4AF-1C6E-443D-B7BD-6EA4BB6D81B7}"/>
    <hyperlink ref="V289" r:id="rId428" xr:uid="{ECAB9AB3-8750-402A-9FCB-F91EA8A77614}"/>
    <hyperlink ref="W186" r:id="rId429" xr:uid="{D0E24B5F-9802-4C2C-846A-564C6B4A96B1}"/>
    <hyperlink ref="W67" r:id="rId430" xr:uid="{FE26200E-29FF-4EAB-8236-A16BCF127A70}"/>
    <hyperlink ref="V232" r:id="rId431" xr:uid="{D7300DCC-7794-4ECD-A29F-087E75AD38E0}"/>
    <hyperlink ref="V172" r:id="rId432" xr:uid="{ADFA62FD-7FC5-484E-A031-7243465D5E6C}"/>
    <hyperlink ref="V150" r:id="rId433" xr:uid="{EBEA4DBF-C166-4B49-89FE-A9439B89E887}"/>
    <hyperlink ref="V155" r:id="rId434" xr:uid="{7F3495A0-9ADB-4467-954D-18419BE29E72}"/>
    <hyperlink ref="V184" r:id="rId435" xr:uid="{890442B7-CE9F-4CC0-8AFC-229516D6BB7B}"/>
    <hyperlink ref="V233" r:id="rId436" xr:uid="{9CBC542E-48B2-F040-8C1E-6908D0D66B4F}"/>
    <hyperlink ref="W260" r:id="rId437" xr:uid="{551D6979-5E15-48BE-82C9-80C21F3E803C}"/>
    <hyperlink ref="W144" r:id="rId438" xr:uid="{005568D1-3F8D-4714-9496-C80AD4B7D3A8}"/>
    <hyperlink ref="W5" r:id="rId439" xr:uid="{255625C6-9612-484B-B0A9-71F0469F8C07}"/>
    <hyperlink ref="S68" r:id="rId440" display="12/31/2020" xr:uid="{ACBDC18D-60EB-4C22-BB33-E30D994E6814}"/>
    <hyperlink ref="S87" r:id="rId441" xr:uid="{C8A6010D-1B8B-4A7A-A90D-C252CA09E3A4}"/>
    <hyperlink ref="S148" r:id="rId442" display="12/21/2020" xr:uid="{830BA1D3-76B8-4811-94AF-E010E200AE0D}"/>
    <hyperlink ref="S150" r:id="rId443" display="2/5/2021" xr:uid="{4ECE3A3C-9B15-4B83-B5A0-32D0E767C5EA}"/>
    <hyperlink ref="S172" r:id="rId444" display="1/23/2021" xr:uid="{7FA08EE6-089B-4E72-8462-033F45CF6EA3}"/>
    <hyperlink ref="S184" r:id="rId445" display="3/4/2021" xr:uid="{761A5111-AFE1-4F95-92C5-07DF541A1977}"/>
    <hyperlink ref="S276" r:id="rId446" display="1/22/2021" xr:uid="{55191F9F-9814-401C-9182-7DBC16C755CD}"/>
    <hyperlink ref="W255" r:id="rId447" xr:uid="{80F6D1B9-3E4C-4509-AC65-14AC928B6E58}"/>
    <hyperlink ref="X53" r:id="rId448" xr:uid="{51CB221C-B2E2-43C2-99CB-0E1540CA59D7}"/>
    <hyperlink ref="V165" r:id="rId449" xr:uid="{41B7206E-FA00-4110-81CD-70A0C23E6CCE}"/>
    <hyperlink ref="W165" r:id="rId450" xr:uid="{840A1310-1309-46F3-B79C-F51C77C1D961}"/>
    <hyperlink ref="V33" r:id="rId451" xr:uid="{449AD9A4-BC3E-44FC-AE6B-DD9C595F3BF5}"/>
    <hyperlink ref="W136" r:id="rId452" xr:uid="{68972AC4-B5B2-4368-9327-0CC74B699C23}"/>
    <hyperlink ref="W279" r:id="rId453" xr:uid="{D9206999-0BDF-674E-BD1B-25A758EE8AF9}"/>
    <hyperlink ref="V279" r:id="rId454" xr:uid="{1797DF25-C5F8-394B-900A-0D10E7E6EE98}"/>
    <hyperlink ref="V288" r:id="rId455" xr:uid="{E742B987-AB5B-4D0C-BB5B-DF20052D0998}"/>
    <hyperlink ref="I253" r:id="rId456" display="367,500,000" xr:uid="{0C0144EF-4CB2-4F7D-8D65-636FD9BD8D90}"/>
    <hyperlink ref="S253" r:id="rId457" display="2/22/2021" xr:uid="{CA5ABAC8-2F72-45EA-B5E9-646A310B864A}"/>
    <hyperlink ref="V253" r:id="rId458" xr:uid="{D2B0277D-AEBE-4DA8-BA5F-DE01CD8B637A}"/>
    <hyperlink ref="W253" r:id="rId459" xr:uid="{154B39EE-AD11-4D50-9B68-E51E2483BD02}"/>
    <hyperlink ref="X253" r:id="rId460" xr:uid="{2D70A8E4-AA9F-459C-8015-70C9AC03569F}"/>
    <hyperlink ref="Y253" r:id="rId461" xr:uid="{F624ABC3-3AE6-4F83-88F9-1814ED8B634D}"/>
    <hyperlink ref="S293" r:id="rId462" display="2/12/2021" xr:uid="{DF8D3025-7202-B741-BA85-03CB241605FD}"/>
    <hyperlink ref="X293" r:id="rId463" xr:uid="{88F18442-FC11-B648-8776-EADED8ADB731}"/>
    <hyperlink ref="W293" r:id="rId464" xr:uid="{7ED5DD4E-2D24-B547-80B5-2B3E66D9273B}"/>
    <hyperlink ref="V293" r:id="rId465" xr:uid="{64818EE0-064B-5941-98BC-4C8678FD9AFD}"/>
    <hyperlink ref="V235" r:id="rId466" xr:uid="{7B728F58-E38F-432A-8E87-0A530CF804E7}"/>
    <hyperlink ref="W282" r:id="rId467" xr:uid="{5F516316-135D-4B40-BE50-DC2B4C23CB04}"/>
    <hyperlink ref="V261" r:id="rId468" xr:uid="{FCC3DA72-6BC8-403A-9313-DDA493ECFAE6}"/>
    <hyperlink ref="V270" r:id="rId469" xr:uid="{76BA9632-D95B-4F71-ADB0-57D919876B97}"/>
    <hyperlink ref="V275" r:id="rId470" location=":~:text=ULAN%20BATOR%2C%20April%202%20(Xinhua,of%20the%20COVID%2D19%20pandemic." xr:uid="{20AA22B0-CAA7-4C5B-B36F-A5265621B1A8}"/>
    <hyperlink ref="W234" r:id="rId471" xr:uid="{AFF326A1-2C6A-4AF1-B798-4FF1A2246327}"/>
    <hyperlink ref="T10" r:id="rId472" display="3/12/2021" xr:uid="{F08EF03E-F753-4CF4-83A7-933BB574777F}"/>
    <hyperlink ref="V10" r:id="rId473" xr:uid="{65F889DD-56E1-4887-AA96-49411C60E638}"/>
    <hyperlink ref="W10" r:id="rId474" display="https://portal.fiocruz.br/en/news/covid-19-vaccine-fiocruz-discloses-its-technological-order-agreement-astrazeneca" xr:uid="{9A8128FD-8CC0-4478-A098-FF9F7426912B}"/>
    <hyperlink ref="X10" r:id="rId475" display="https://portal.fiocruz.br/en/news/fiocruz-supports-alternatives-hasten-vaccination-brazil" xr:uid="{4DE90968-9328-4DB3-8241-C49CCEEF8688}"/>
    <hyperlink ref="Y10" r:id="rId476" xr:uid="{803504E4-A310-44D4-81F9-22824F45650E}"/>
    <hyperlink ref="V9" r:id="rId477" xr:uid="{ABC2076B-2D4A-41D4-99C6-F2086D7D76D3}"/>
    <hyperlink ref="V13" r:id="rId478" display="https://ipolitics.ca/2020/09/25/canada-signs-deal-with-astrazeneca-for-20m-doses-of-vaccine-candidate/" xr:uid="{6B6A90C9-98FE-4A41-9CA9-46429219C2BC}"/>
    <hyperlink ref="V12" r:id="rId479" location=":~:text=Following%20Health%20Canada's%20authorization%20of,Verity%20Pharmaceuticals%20Canada%20Inc.%2FSerum" xr:uid="{4359FD72-E166-4392-BB8E-1C51B417EFB7}"/>
    <hyperlink ref="V17" r:id="rId480" display="https://www.who.int/news/item/18-12-2020-covax-announces-additional-deals-to-access-promising-covid-19-vaccine-candidates-plans-global-rollout-starting-q1-2021" xr:uid="{3ABE6DEA-36EC-4554-94D7-3336919496F3}"/>
    <hyperlink ref="V18" r:id="rId481" xr:uid="{E8048A41-2CD0-4DD5-B05A-AD1239919A39}"/>
    <hyperlink ref="V19" r:id="rId482" xr:uid="{511970A7-D736-48AB-B2AD-1F5B6333E618}"/>
    <hyperlink ref="V295" r:id="rId483" xr:uid="{E9A1EAB2-CE00-AA45-A2F6-7AC30C04935E}"/>
    <hyperlink ref="S295" r:id="rId484" display="http://www.xinhuanet.com/world/2021-03/02/c_1127159263.htm" xr:uid="{D900BD38-0604-F24F-960C-437B8A21A0E2}"/>
    <hyperlink ref="V55" r:id="rId485" xr:uid="{5DBC8B33-DC83-46D1-9785-76DD96F95EC4}"/>
    <hyperlink ref="V54" r:id="rId486" display="https://www.reuters.com/article/health-coronavirus-astrazeneca/britain-and-other-nations-press-on-with-astrazeneca-vaccine-amid-trial-questions-idUSKBN28710J" xr:uid="{5C01A4B6-3C36-43F2-89B3-05E10E8D0D66}"/>
    <hyperlink ref="V36" r:id="rId487" xr:uid="{BC98C455-7F83-4FD4-BAF8-E9F0465EA7A5}"/>
    <hyperlink ref="S36" r:id="rId488" display="1/4/2021" xr:uid="{6B90DC0F-1548-40AF-8185-6AAD4410B6D1}"/>
    <hyperlink ref="V38" r:id="rId489" xr:uid="{CBED6CB3-DE02-4560-ABF3-C908C420C65C}"/>
    <hyperlink ref="S38" r:id="rId490" display="1/6/2021" xr:uid="{D1FF7E60-F1EC-49EE-A9EF-54CAF53B1067}"/>
    <hyperlink ref="W38" r:id="rId491" xr:uid="{DE2F6DF4-71E2-4825-B4E6-938BC729A5FE}"/>
    <hyperlink ref="V129" r:id="rId492" xr:uid="{67E346CA-E2B8-4254-B1D0-0262AF15C5E2}"/>
    <hyperlink ref="X191" r:id="rId493" xr:uid="{BFBD9074-FC0B-43A5-BC8C-B2BE2916A79D}"/>
    <hyperlink ref="V238" r:id="rId494" xr:uid="{BE9474BC-1843-4D75-BB9E-9B25B21192B6}"/>
    <hyperlink ref="V24" r:id="rId495" xr:uid="{AB710A66-1EA1-4B76-80F9-439C9B81536A}"/>
    <hyperlink ref="S24" r:id="rId496" display="https://www.bbc.com/news/world-europe-55862233" xr:uid="{EDB58E9A-E736-416B-94FD-A40DE9B9C054}"/>
    <hyperlink ref="Y293" r:id="rId497" xr:uid="{542C5693-5CC3-4A6A-9504-55E8D5F3A979}"/>
    <hyperlink ref="T9" r:id="rId498" display="3/12/2021" xr:uid="{A5FD2794-A0E5-434E-87C0-5724EC7C28B0}"/>
    <hyperlink ref="S11" r:id="rId499" display="2/12/2021" xr:uid="{B69752F5-9F93-4E8B-B65C-A16F43EDAF40}"/>
    <hyperlink ref="S12" r:id="rId500" display="2/26/2021" xr:uid="{B27D243D-D694-4B8E-B1EA-422C2F9FBAA8}"/>
    <hyperlink ref="V96" r:id="rId501" xr:uid="{B7EBE8BB-26A0-435A-9BD5-F03A8B37C207}"/>
    <hyperlink ref="W49" r:id="rId502" xr:uid="{049D2427-EE4D-40EF-94BE-C19E8FF0A27C}"/>
    <hyperlink ref="V104" r:id="rId503" xr:uid="{E8F003D9-1376-4EB2-B2DC-61E20E193B90}"/>
    <hyperlink ref="V158" r:id="rId504" xr:uid="{84600261-4AEE-4CAE-86A5-B1B366BD3730}"/>
    <hyperlink ref="V48" r:id="rId505" xr:uid="{467E22E9-3CED-4DD0-A35E-46F733CCD939}"/>
    <hyperlink ref="V44" r:id="rId506" xr:uid="{C835C783-B995-48BD-BC7B-E0C29A85DB5F}"/>
    <hyperlink ref="V250" r:id="rId507" xr:uid="{0BBE3574-A61C-43D9-9867-5A236F23B8F9}"/>
    <hyperlink ref="V283" r:id="rId508" xr:uid="{CD9A4363-3549-4003-90A9-2988A727A5D4}"/>
    <hyperlink ref="X61" r:id="rId509" xr:uid="{E7557D7E-E13D-4E6B-B2D8-9D8206F187F8}"/>
    <hyperlink ref="S240" r:id="rId510" display="8/28/2020" xr:uid="{B95926D0-6B92-472E-9941-A378B89F338A}"/>
    <hyperlink ref="S294" r:id="rId511" display="03/16/2021" xr:uid="{4309255A-D35B-43FC-A1BB-B8384E607974}"/>
    <hyperlink ref="X72" r:id="rId512" xr:uid="{BE52D499-E3F3-41FD-8C1A-74E37C579F2D}"/>
    <hyperlink ref="V244" r:id="rId513" xr:uid="{38E6083A-4C1F-3A4E-A46E-9AA7A5700FD1}"/>
    <hyperlink ref="V297" r:id="rId514" xr:uid="{38DB7ADB-7214-4B35-8E15-9841D2EA3191}"/>
    <hyperlink ref="S297" r:id="rId515" display="2/25/2021" xr:uid="{8D7B9F8A-A69E-42E2-BC16-231CF90E12F9}"/>
    <hyperlink ref="V298" r:id="rId516" xr:uid="{FE6F8283-3861-4468-8872-493F60EBE29E}"/>
    <hyperlink ref="V299" r:id="rId517" xr:uid="{AAF0103F-FE55-4C16-BD93-8EFF1C6C10AB}"/>
    <hyperlink ref="S299" r:id="rId518" display="2/20/2021" xr:uid="{7672E3E7-B6C1-4BA9-97FE-867E3437340E}"/>
    <hyperlink ref="S298" r:id="rId519" display="10/14/2020" xr:uid="{F18CC38A-2FA6-45C3-A788-B5BFE557DCC2}"/>
    <hyperlink ref="S17" r:id="rId520" display="2/15/2021" xr:uid="{AC11C367-EACF-4CAB-801B-3FA9F660A971}"/>
    <hyperlink ref="S18" r:id="rId521" location=":~:text=AstraZeneca's%20COVID%2D19%20vaccine%20has,the%20active%20immunisation%20of%20adults." display="1/6/2021" xr:uid="{088E8DCA-3511-4E8B-ABAA-B73B4B07AE29}"/>
    <hyperlink ref="S19" r:id="rId522" location=":~:text=AstraZeneca's%20COVID%2D19%20vaccine%20has,the%20active%20immunisation%20of%20adults." display="1/6/2021" xr:uid="{A821664A-13E7-4803-817B-A29971D94964}"/>
    <hyperlink ref="S37" r:id="rId523" display="1/4/2021" xr:uid="{1C837B94-149C-4E62-8221-87AC2C50CCC5}"/>
    <hyperlink ref="S39" r:id="rId524" display="1/6/2021" xr:uid="{595D3221-1600-4A02-AE53-842299E9A6DC}"/>
    <hyperlink ref="S48" r:id="rId525" display="1/16/2021" xr:uid="{EBEF8FFD-18C8-4049-952B-E38D1C84BE70}"/>
    <hyperlink ref="S96" r:id="rId526" display="3/16/2021" xr:uid="{B74AFF7C-5257-4A49-92D1-0BF9FD6683DD}"/>
    <hyperlink ref="S102" r:id="rId527" display="4/2/2021" xr:uid="{3187C3D1-9CCD-4B8E-B5BE-6FC06C2B723E}"/>
    <hyperlink ref="S104" r:id="rId528" xr:uid="{5BE48FA7-6EB3-406D-AC51-B15A964D2ED2}"/>
    <hyperlink ref="S106" r:id="rId529" xr:uid="{C4876670-1CB9-4B51-B2F6-9FE04BE9542B}"/>
    <hyperlink ref="S196" r:id="rId530" display="3/26/2021" xr:uid="{CFDC91AF-0033-49E9-9117-BEA6187483B9}"/>
    <hyperlink ref="S158" r:id="rId531" display="2/25/2021" xr:uid="{CCF47612-3800-4188-8784-77B5F2C6257F}"/>
    <hyperlink ref="S165" r:id="rId532" display="2/5/2021" xr:uid="{3C9D020A-2C15-46DD-9602-0D330909E4BC}"/>
    <hyperlink ref="S174" r:id="rId533" display="4/7/2021" xr:uid="{F7457E9B-484F-460A-A511-70F6DCC96874}"/>
    <hyperlink ref="S193" r:id="rId534" display="3/31/2021" xr:uid="{B4F8A4D3-4C8B-4E23-B9FE-8645CF6E538B}"/>
    <hyperlink ref="S203" r:id="rId535" display="4/1/2021" xr:uid="{41BB3768-D9F5-4190-A830-06A5D96CDFD2}"/>
    <hyperlink ref="S204" r:id="rId536" location=":~:text=South%20Korea%20Approves%20Johnson%20%26%20Johnson,of%20new%20cases%20since%20January.&amp;text=April%207%2C%202021%2C%20at%208%3A49%20a.m.&amp;text=South%20Korea's%20Food%20and%20Drug,to%20Johnson%20%26%20Johnson's%20coronavirus%20vaccine." display="4/7/2021" xr:uid="{8421D655-956B-43F6-BE8F-E0A314F8AE95}"/>
    <hyperlink ref="S238" r:id="rId537" location=":~:text=Cambodia%20officially%20approved%20the%20emergency,of%20its%2016%20million%20population." display="2/12/2021" xr:uid="{8C982F9F-A163-4663-9439-3451EA357F1C}"/>
    <hyperlink ref="S261" r:id="rId538" display="12/13/2020" xr:uid="{94CD3BE3-555E-4CEB-98A7-6CA869C79800}"/>
    <hyperlink ref="S288" r:id="rId539" display="4/7/2021" xr:uid="{F26F977C-D140-409D-B14E-198C92768F26}"/>
    <hyperlink ref="W148" r:id="rId540" xr:uid="{843F0D69-B444-4D20-A177-DD205458412D}"/>
    <hyperlink ref="V145" r:id="rId541" xr:uid="{C909F394-2659-4B32-B714-89FEE7802C83}"/>
    <hyperlink ref="V167" r:id="rId542" xr:uid="{DE033D53-FF8B-4C39-BB15-638A3D9825BC}"/>
    <hyperlink ref="W176" r:id="rId543" xr:uid="{93DF9FC3-6842-48E7-BC9D-1DCE6C853D64}"/>
    <hyperlink ref="V128" r:id="rId544" xr:uid="{FD44CEB6-FA4C-41EB-BD4E-EA1CB867A7F4}"/>
    <hyperlink ref="S25" r:id="rId545" display="4/20/2021" xr:uid="{67547CD1-AF79-4E91-8215-F32CD8A74897}"/>
    <hyperlink ref="S114" r:id="rId546" display="4/20/2021" xr:uid="{150E0DDE-5EFA-46D3-ABD8-317755B2F7B7}"/>
    <hyperlink ref="S202" r:id="rId547" display="4/19/2021" xr:uid="{F0248C82-DD62-4E47-BEFF-6BF108ABF024}"/>
    <hyperlink ref="S231" r:id="rId548" display="4/19/2021" xr:uid="{38E2380A-D85A-4E91-8080-9E3402080F29}"/>
    <hyperlink ref="V248" r:id="rId549" xr:uid="{E58E6A01-67C4-5B43-99E1-95109F1B2B13}"/>
    <hyperlink ref="V259" r:id="rId550" xr:uid="{8177F51D-65FD-C14C-8909-A5A88430997C}"/>
    <hyperlink ref="S259" r:id="rId551" display="3/10/2021" xr:uid="{98E97E1A-B37F-F946-BDAC-38EAADC872A3}"/>
    <hyperlink ref="V243" r:id="rId552" xr:uid="{6D8B9C44-3E3C-454E-AC4E-455491293FF4}"/>
    <hyperlink ref="W243" r:id="rId553" xr:uid="{2B053243-D6D1-684F-A345-36CB9F7A9B53}"/>
    <hyperlink ref="V265" r:id="rId554" xr:uid="{D5A3AEE4-B594-6646-8F99-655C39B557C4}"/>
    <hyperlink ref="S265" r:id="rId555" display="1/3/2021" xr:uid="{08B7ADFB-71D1-2942-8CAF-DA5BD56E5E07}"/>
    <hyperlink ref="W265" r:id="rId556" xr:uid="{4385F299-2888-334E-B1A3-BB0C9CD6D093}"/>
    <hyperlink ref="V157" r:id="rId557" xr:uid="{BB936A9D-770A-418F-9F88-B752C7F2F3CB}"/>
    <hyperlink ref="V251" r:id="rId558" xr:uid="{F6B0F02B-EE09-4BF4-BE44-EC20E47262F2}"/>
    <hyperlink ref="X115" r:id="rId559" xr:uid="{7F40A729-B6E3-445A-AA43-5BE9C5BCCC5A}"/>
    <hyperlink ref="Y72" r:id="rId560" xr:uid="{27060A34-61DD-4A31-9858-B57634701BC6}"/>
    <hyperlink ref="X89" r:id="rId561" xr:uid="{6FA9660B-70E6-486D-91EA-8235719225B3}"/>
    <hyperlink ref="W77" r:id="rId562" xr:uid="{D1DEF719-028F-4C93-A7C3-14CF8A7D7140}"/>
    <hyperlink ref="Y62" r:id="rId563" xr:uid="{AEA4D8F0-FC21-4863-9F85-FD025374F372}"/>
    <hyperlink ref="S243" r:id="rId564" display="4/26/2021" xr:uid="{5B58F5B7-8069-470B-9121-349C00251A64}"/>
    <hyperlink ref="Y103" r:id="rId565" xr:uid="{04F5409B-81AD-421D-A1EA-84CFD01C3798}"/>
    <hyperlink ref="Y63" r:id="rId566" xr:uid="{ECCEA495-410E-4138-B5DF-78AC6937B431}"/>
    <hyperlink ref="S267" r:id="rId567" display="https://www.usnews.com/news/world/articles/2021-04-29/indonesia-approves-sinopharm-covid-19-vaccine-for-emergency-use" xr:uid="{0BB97F19-9E91-8A43-ADD5-DE8822F265A0}"/>
    <hyperlink ref="V267" r:id="rId568" xr:uid="{2FF33886-752A-1944-862B-010B783A73B6}"/>
    <hyperlink ref="S268" r:id="rId569" display="https://financialtribune.com/articles/national/107614/iran-launches-phase-two-of-mass-inoculation-campaign" xr:uid="{BC4A9A0D-78A2-0A44-AD0A-158AC80CCCB2}"/>
    <hyperlink ref="V268" r:id="rId570" xr:uid="{ADFB0B1D-BC4C-D14E-B3CC-98CC71F65BE5}"/>
    <hyperlink ref="S269" r:id="rId571" display="https://www.rudaw.net/english/middleeast/iraq/190120215-amp" xr:uid="{9E12A992-7B5F-1249-A762-04C23A8F9CFE}"/>
    <hyperlink ref="V269" r:id="rId572" xr:uid="{CD13AC8A-C9AA-014F-A151-7EFA32082727}"/>
    <hyperlink ref="S272" r:id="rId573" display="http://www.naharnet.com/stories/en/279845" xr:uid="{B0C8BABC-D422-3C4D-8428-A5F463E10952}"/>
    <hyperlink ref="S273" r:id="rId574" display="https://raajje.mv/96801" xr:uid="{3D2549D8-F14C-9944-AC95-9EB73118073D}"/>
    <hyperlink ref="V273" r:id="rId575" xr:uid="{B9A81BD6-06AE-374D-AC1C-63BCD40BC9B3}"/>
    <hyperlink ref="S277" r:id="rId576" display="https://kathmandupost.com/health/2021/02/17/china-s-shinopharm-vaccine-gets-emergency-use-authorisation-in-nepal" xr:uid="{292EDE6A-495C-4E41-A1B0-CBE9D06C371C}"/>
    <hyperlink ref="S285" r:id="rId577" display="https://colombogazette.com/2021/03/19/nmra-approves-sinopharm-vaccine-for-emergency-use/" xr:uid="{7152A0F5-F267-0345-A455-B354DC090E5A}"/>
    <hyperlink ref="V285" r:id="rId578" xr:uid="{489B7340-BBC8-E143-89FB-D2118EB10595}"/>
    <hyperlink ref="V266" r:id="rId579" xr:uid="{6D7303CD-27C8-D34C-A97C-47B7CBEC062B}"/>
    <hyperlink ref="S266" r:id="rId580" display="1/29/2021" xr:uid="{4FC7E1CF-B3A9-1B48-8967-19280736B69B}"/>
    <hyperlink ref="I266" r:id="rId581" display="https://www.nytimes.com/interactive/2020/health/sinopharm-covid-19-vaccine.html" xr:uid="{98DCEAF0-7AC9-B349-8F42-1CBA0BD723BA}"/>
    <hyperlink ref="V277" r:id="rId582" xr:uid="{24DFFEEC-3CEB-F64A-8F84-8CCAE38AA986}"/>
    <hyperlink ref="Z72" r:id="rId583" xr:uid="{8CBA8F0A-98F5-4257-B2BC-3AA4BF2E74AD}"/>
    <hyperlink ref="X49" r:id="rId584" xr:uid="{F18DC854-8425-4398-B3C5-3F7004095938}"/>
    <hyperlink ref="W90" r:id="rId585" xr:uid="{AD8A8251-8584-4C64-BCD8-9366C4402839}"/>
    <hyperlink ref="V71" r:id="rId586" xr:uid="{D41CBA70-1A4B-436D-97CA-0C84120180F1}"/>
    <hyperlink ref="V112" r:id="rId587" xr:uid="{DBF54BA1-D526-45BA-B969-C2F2CC09469F}"/>
    <hyperlink ref="W17" r:id="rId588" xr:uid="{C2CB3C68-7F1A-49DF-B687-FD3730899D92}"/>
    <hyperlink ref="I280" r:id="rId589" display="$26,000,000 " xr:uid="{2C42E628-C1F7-4685-BFFE-9E89AFA39373}"/>
    <hyperlink ref="S280" r:id="rId590" display="1/27/2021" xr:uid="{71828D87-5C1C-4CF7-B950-A313D6EFD8C2}"/>
    <hyperlink ref="V280" r:id="rId591" xr:uid="{010A022A-E4F8-4170-B121-73C071F3DADC}"/>
    <hyperlink ref="W280" r:id="rId592" xr:uid="{15F31424-76EF-4173-A74F-898D8991F858}"/>
    <hyperlink ref="V272" r:id="rId593" xr:uid="{9E57E87B-D724-44AD-8E92-60D75784F970}"/>
    <hyperlink ref="S46" r:id="rId594" display="4/20/2021" xr:uid="{743733F6-4F88-4943-8C0A-3C22FD92B8E2}"/>
    <hyperlink ref="X280" r:id="rId595" xr:uid="{0B83FE31-79C0-479B-B6F3-E0AAFCFF4021}"/>
    <hyperlink ref="S161" r:id="rId596" display="4/12/2021" xr:uid="{05C206DB-8C9D-4BAF-9868-33B67E18A738}"/>
    <hyperlink ref="S69" r:id="rId597" display="5/10/2021" xr:uid="{32D41C38-C57E-4614-A723-39192EEB4934}"/>
    <hyperlink ref="S98" r:id="rId598" display="5/8/2021" xr:uid="{3BDBDFB3-DED7-40F7-A95E-16735E97BF81}"/>
    <hyperlink ref="S119" r:id="rId599" display="5/4/2021" xr:uid="{87C31DD2-37D0-4058-B15D-BB9424338368}"/>
    <hyperlink ref="W198" r:id="rId600" xr:uid="{33A850AB-7DC1-4672-8E11-018C0875E540}"/>
    <hyperlink ref="X23" r:id="rId601" xr:uid="{B595C10D-EC41-4A5A-BF41-9CC099593833}"/>
    <hyperlink ref="V187" r:id="rId602" xr:uid="{9EEFEBB3-916F-47A2-AEE2-B0883B122729}"/>
    <hyperlink ref="V284" r:id="rId603" xr:uid="{2BE9B68D-1432-4AC3-ABEF-46387DFED2CE}"/>
    <hyperlink ref="V183" r:id="rId604" xr:uid="{845C3402-EF84-406E-99D0-55755D592A6A}"/>
    <hyperlink ref="V271" r:id="rId605" xr:uid="{41C76956-E348-4840-ACD2-43F257468653}"/>
    <hyperlink ref="S147" r:id="rId606" display="4/27/2021" xr:uid="{C5444BD0-FFA7-44BB-B1D1-CA721F1EBC46}"/>
    <hyperlink ref="V147" r:id="rId607" xr:uid="{FA0F91B7-A964-41CF-A3C9-76178D13FD70}"/>
    <hyperlink ref="V192" r:id="rId608" xr:uid="{392E2538-019C-4A70-9E4A-02F33691B20A}"/>
    <hyperlink ref="V108" r:id="rId609" xr:uid="{DB881DB7-2654-4C82-B954-C630AC04B5D2}"/>
    <hyperlink ref="V236" r:id="rId610" xr:uid="{8FFC356F-A5D0-40C0-9364-B8BC3F1643D8}"/>
    <hyperlink ref="W97" r:id="rId611" xr:uid="{147927B5-B3DC-4AD4-B454-3ACE41716DBD}"/>
    <hyperlink ref="X176" r:id="rId612" xr:uid="{C46B792E-2A7D-4217-915E-35BC11DE99EE}"/>
    <hyperlink ref="V169" r:id="rId613" xr:uid="{0A2686ED-89E9-4C54-9462-4D50BFCFA1D5}"/>
    <hyperlink ref="W162" r:id="rId614" xr:uid="{76D6446F-E92D-4291-B92F-50FC27A2A2B5}"/>
    <hyperlink ref="V146" r:id="rId615" xr:uid="{4E36FDFF-12EA-4C19-B4D3-4A4D6A9E1C1E}"/>
    <hyperlink ref="Y49" r:id="rId616" xr:uid="{8201F1F1-C61D-4E2B-BEA4-0BDC417BE7BE}"/>
    <hyperlink ref="W104" r:id="rId617" xr:uid="{E982D01F-ED12-4676-A70A-CD60B76D2759}"/>
    <hyperlink ref="V278" r:id="rId618" xr:uid="{5F1C3F62-6D5A-428B-AF69-C6235E75215D}"/>
    <hyperlink ref="W275" r:id="rId619" xr:uid="{2CDDE728-7FA0-4838-9A54-4ECF93B9D544}"/>
    <hyperlink ref="W128" r:id="rId620" xr:uid="{9CD93F8D-4025-4891-8738-F703B68F424A}"/>
    <hyperlink ref="W129" r:id="rId621" xr:uid="{F21AF01E-0212-439C-B8F1-BA55AE93176A}"/>
    <hyperlink ref="Z26" r:id="rId622" xr:uid="{7479AB0F-C58C-4D5A-960C-E6185C4FE1CF}"/>
    <hyperlink ref="W229" r:id="rId623" xr:uid="{DCF15CEA-8D04-49B1-BCA9-3599903AD7DA}"/>
    <hyperlink ref="S262" r:id="rId624" display="4/29/2021" xr:uid="{74122D9A-C570-405D-B317-724C1DCA9B82}"/>
    <hyperlink ref="V262" r:id="rId625" xr:uid="{18B24932-A1FF-40AF-B4E8-B633F9CC874A}"/>
    <hyperlink ref="W262" r:id="rId626" xr:uid="{F13DBC06-8F61-4E9C-BB13-6310E4696DF1}"/>
    <hyperlink ref="X67" r:id="rId627" xr:uid="{1FEA173C-0181-4EA2-BC5A-8CBD41553A45}"/>
    <hyperlink ref="AA72" r:id="rId628" xr:uid="{22E05700-8A21-4D59-9BA8-6A40964093FD}"/>
    <hyperlink ref="W251" r:id="rId629" xr:uid="{8A59CE08-635A-4A2D-8585-0A19B1AC0334}"/>
    <hyperlink ref="Z62" r:id="rId630" xr:uid="{58E0275D-7775-437F-87D9-92AAE0BB5656}"/>
    <hyperlink ref="X123" r:id="rId631" xr:uid="{C3B84839-7EAC-4D81-A4AF-A6E6C16A6D39}"/>
    <hyperlink ref="W158" r:id="rId632" xr:uid="{F3AE59D2-6D94-4E3F-8BCE-AD06FCB572C8}"/>
  </hyperlinks>
  <pageMargins left="0.7" right="0.7" top="0.75" bottom="0.75" header="0.3" footer="0.3"/>
  <pageSetup orientation="portrait" r:id="rId6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BE8D-FBCA-0E4B-A1E1-8AD124A129E8}">
  <dimension ref="A1:AD208"/>
  <sheetViews>
    <sheetView workbookViewId="0">
      <pane ySplit="1" topLeftCell="A2" activePane="bottomLeft" state="frozen"/>
      <selection pane="bottomLeft" activeCell="V165" sqref="V165"/>
    </sheetView>
  </sheetViews>
  <sheetFormatPr baseColWidth="10" defaultColWidth="8.83203125" defaultRowHeight="15"/>
  <cols>
    <col min="1" max="1" width="6.33203125" style="257" customWidth="1"/>
    <col min="2" max="2" width="33.33203125" customWidth="1"/>
    <col min="3" max="3" width="26.33203125" bestFit="1" customWidth="1"/>
    <col min="4" max="4" width="28.33203125" style="190" customWidth="1"/>
    <col min="5" max="5" width="13.5" style="190" customWidth="1"/>
    <col min="6" max="6" width="14.5" style="190" customWidth="1"/>
    <col min="7" max="7" width="8.83203125" style="190" customWidth="1"/>
    <col min="8" max="8" width="22.6640625" customWidth="1"/>
    <col min="9" max="9" width="17.5" customWidth="1"/>
    <col min="10" max="10" width="17" customWidth="1"/>
    <col min="11" max="11" width="18.5" customWidth="1"/>
    <col min="12" max="12" width="17" customWidth="1"/>
    <col min="13" max="13" width="14.1640625" customWidth="1"/>
    <col min="14" max="14" width="13.33203125" customWidth="1"/>
    <col min="15" max="15" width="18.33203125" customWidth="1"/>
    <col min="16" max="16" width="18.83203125" customWidth="1"/>
    <col min="17" max="17" width="15.83203125" customWidth="1"/>
    <col min="18" max="18" width="14.33203125" customWidth="1"/>
    <col min="19" max="19" width="16.83203125" customWidth="1"/>
    <col min="20" max="20" width="19.1640625" customWidth="1"/>
    <col min="21" max="21" width="15.5" customWidth="1"/>
    <col min="22" max="22" width="94.6640625" customWidth="1"/>
    <col min="24" max="24" width="28" customWidth="1"/>
  </cols>
  <sheetData>
    <row r="1" spans="1:28" s="184" customFormat="1" ht="48">
      <c r="A1" s="183"/>
      <c r="B1" s="184" t="s">
        <v>286</v>
      </c>
      <c r="C1" s="184" t="s">
        <v>287</v>
      </c>
      <c r="D1" s="185" t="s">
        <v>288</v>
      </c>
      <c r="E1" s="186" t="s">
        <v>289</v>
      </c>
      <c r="F1" s="187" t="s">
        <v>290</v>
      </c>
      <c r="G1" s="187" t="s">
        <v>291</v>
      </c>
      <c r="H1" s="188" t="s">
        <v>292</v>
      </c>
      <c r="I1" s="188" t="s">
        <v>293</v>
      </c>
      <c r="J1" s="188" t="s">
        <v>294</v>
      </c>
      <c r="K1" s="188" t="s">
        <v>295</v>
      </c>
      <c r="L1" s="188" t="s">
        <v>296</v>
      </c>
      <c r="M1" s="188" t="s">
        <v>297</v>
      </c>
      <c r="N1" s="188" t="s">
        <v>298</v>
      </c>
      <c r="O1" s="188" t="s">
        <v>299</v>
      </c>
      <c r="P1" s="188" t="s">
        <v>300</v>
      </c>
      <c r="Q1" s="188" t="s">
        <v>301</v>
      </c>
      <c r="R1" s="188" t="s">
        <v>302</v>
      </c>
      <c r="S1" s="188" t="s">
        <v>303</v>
      </c>
      <c r="T1" s="188" t="s">
        <v>304</v>
      </c>
      <c r="U1" s="189" t="s">
        <v>305</v>
      </c>
      <c r="V1" s="184" t="s">
        <v>306</v>
      </c>
      <c r="W1" s="184" t="s">
        <v>307</v>
      </c>
      <c r="X1" s="184" t="s">
        <v>307</v>
      </c>
      <c r="Y1" s="184" t="s">
        <v>307</v>
      </c>
      <c r="Z1" s="184" t="s">
        <v>307</v>
      </c>
    </row>
    <row r="2" spans="1:28" s="191" customFormat="1" ht="48">
      <c r="A2" s="190">
        <v>1</v>
      </c>
      <c r="B2" s="191" t="s">
        <v>308</v>
      </c>
      <c r="C2" t="s">
        <v>309</v>
      </c>
      <c r="D2" s="192" t="s">
        <v>310</v>
      </c>
      <c r="E2" s="193">
        <v>0</v>
      </c>
      <c r="F2" s="194">
        <v>1</v>
      </c>
      <c r="G2" s="194">
        <v>1</v>
      </c>
      <c r="H2" s="191" t="s">
        <v>311</v>
      </c>
      <c r="J2" s="191" t="s">
        <v>174</v>
      </c>
      <c r="L2" s="195">
        <v>106250000</v>
      </c>
      <c r="M2" s="195">
        <v>180000000</v>
      </c>
      <c r="N2" s="195">
        <v>300000000</v>
      </c>
      <c r="O2" s="195">
        <v>300000000</v>
      </c>
      <c r="Q2" s="195"/>
      <c r="T2" s="196">
        <f>SUM(L2:O2)</f>
        <v>886250000</v>
      </c>
      <c r="U2" s="197"/>
      <c r="V2" s="198" t="s">
        <v>312</v>
      </c>
      <c r="W2" s="199" t="s">
        <v>31</v>
      </c>
      <c r="X2" s="199" t="s">
        <v>31</v>
      </c>
      <c r="Y2" s="199" t="s">
        <v>31</v>
      </c>
      <c r="Z2" s="199" t="s">
        <v>37</v>
      </c>
      <c r="AA2" s="200" t="s">
        <v>31</v>
      </c>
      <c r="AB2" s="200" t="s">
        <v>31</v>
      </c>
    </row>
    <row r="3" spans="1:28" ht="32">
      <c r="A3" s="190">
        <v>1</v>
      </c>
      <c r="B3" s="191" t="s">
        <v>308</v>
      </c>
      <c r="C3" t="s">
        <v>309</v>
      </c>
      <c r="D3" s="192" t="s">
        <v>313</v>
      </c>
      <c r="E3" s="194">
        <v>1</v>
      </c>
      <c r="F3" s="193">
        <v>0</v>
      </c>
      <c r="G3" s="193">
        <v>0</v>
      </c>
      <c r="J3" s="192" t="s">
        <v>152</v>
      </c>
      <c r="K3" s="192"/>
      <c r="L3" s="201">
        <v>6666000</v>
      </c>
      <c r="M3" s="201">
        <v>6666000</v>
      </c>
      <c r="N3" s="201">
        <v>6666000</v>
      </c>
      <c r="O3" s="192"/>
      <c r="P3" s="192"/>
      <c r="Q3" s="192"/>
      <c r="R3" s="192"/>
      <c r="S3" s="192"/>
      <c r="T3" s="201"/>
      <c r="U3" s="202"/>
      <c r="V3" s="192" t="s">
        <v>314</v>
      </c>
      <c r="W3" s="199" t="s">
        <v>31</v>
      </c>
      <c r="X3" s="199" t="s">
        <v>307</v>
      </c>
      <c r="Y3" s="192"/>
      <c r="Z3" s="199" t="s">
        <v>31</v>
      </c>
    </row>
    <row r="4" spans="1:28" ht="32">
      <c r="A4" s="190">
        <v>1</v>
      </c>
      <c r="B4" s="191" t="s">
        <v>308</v>
      </c>
      <c r="C4" t="s">
        <v>309</v>
      </c>
      <c r="D4" s="192" t="s">
        <v>315</v>
      </c>
      <c r="E4" s="194">
        <v>0</v>
      </c>
      <c r="F4" s="193">
        <v>1</v>
      </c>
      <c r="G4" s="193">
        <v>0</v>
      </c>
      <c r="H4" s="202" t="s">
        <v>316</v>
      </c>
      <c r="I4" s="202"/>
      <c r="J4" t="s">
        <v>25</v>
      </c>
      <c r="V4" s="192" t="s">
        <v>317</v>
      </c>
      <c r="W4" s="199" t="s">
        <v>31</v>
      </c>
      <c r="X4" s="199" t="s">
        <v>31</v>
      </c>
      <c r="Y4" s="192"/>
      <c r="Z4" s="199" t="s">
        <v>31</v>
      </c>
    </row>
    <row r="5" spans="1:28" ht="16">
      <c r="A5" s="190">
        <v>1</v>
      </c>
      <c r="B5" s="191" t="s">
        <v>308</v>
      </c>
      <c r="C5" t="s">
        <v>309</v>
      </c>
      <c r="D5" s="199" t="s">
        <v>318</v>
      </c>
      <c r="E5" s="193">
        <v>0</v>
      </c>
      <c r="F5" s="193">
        <v>1</v>
      </c>
      <c r="G5" s="194">
        <v>1</v>
      </c>
      <c r="H5" s="202" t="s">
        <v>319</v>
      </c>
      <c r="I5" s="202"/>
      <c r="J5" s="202" t="s">
        <v>43</v>
      </c>
      <c r="K5" s="203"/>
      <c r="L5" s="204">
        <v>4000000</v>
      </c>
      <c r="M5" s="204">
        <v>74500000</v>
      </c>
      <c r="N5" s="205">
        <v>30000000</v>
      </c>
      <c r="O5" s="204">
        <v>55000000</v>
      </c>
      <c r="P5" s="204">
        <v>55000000</v>
      </c>
      <c r="Q5" s="202"/>
      <c r="R5" s="202"/>
      <c r="S5" s="202"/>
      <c r="T5" s="204">
        <f>SUM(L5:O5)</f>
        <v>163500000</v>
      </c>
      <c r="U5" s="204"/>
      <c r="V5" s="190" t="s">
        <v>320</v>
      </c>
      <c r="W5" s="206" t="s">
        <v>31</v>
      </c>
      <c r="X5" s="206" t="s">
        <v>307</v>
      </c>
      <c r="Y5" s="206" t="s">
        <v>37</v>
      </c>
      <c r="Z5" s="206" t="s">
        <v>31</v>
      </c>
      <c r="AA5" s="206" t="s">
        <v>31</v>
      </c>
    </row>
    <row r="6" spans="1:28" ht="16">
      <c r="A6" s="190">
        <v>1</v>
      </c>
      <c r="B6" s="191" t="s">
        <v>308</v>
      </c>
      <c r="C6" t="s">
        <v>309</v>
      </c>
      <c r="D6" s="199" t="s">
        <v>321</v>
      </c>
      <c r="E6" s="193">
        <v>0</v>
      </c>
      <c r="F6" s="194">
        <v>1</v>
      </c>
      <c r="G6" s="194">
        <v>1</v>
      </c>
      <c r="H6" s="202" t="s">
        <v>322</v>
      </c>
      <c r="I6" s="202"/>
      <c r="J6" s="190" t="s">
        <v>220</v>
      </c>
      <c r="K6" s="190"/>
      <c r="L6" s="190"/>
      <c r="M6" s="190"/>
      <c r="N6" s="207">
        <v>50000000</v>
      </c>
      <c r="O6" s="207">
        <v>50000000</v>
      </c>
      <c r="P6" s="190"/>
      <c r="Q6" s="190"/>
      <c r="R6" s="190"/>
      <c r="S6" s="190"/>
      <c r="T6" s="208">
        <f>SUM(L6:O6)</f>
        <v>100000000</v>
      </c>
      <c r="U6" s="209"/>
      <c r="V6" s="190" t="s">
        <v>323</v>
      </c>
      <c r="W6" s="206" t="s">
        <v>31</v>
      </c>
      <c r="X6" s="206" t="s">
        <v>307</v>
      </c>
      <c r="Y6" s="206"/>
      <c r="Z6" s="206" t="s">
        <v>31</v>
      </c>
      <c r="AA6" s="202" t="s">
        <v>31</v>
      </c>
    </row>
    <row r="7" spans="1:28" ht="16">
      <c r="A7" s="190">
        <v>1</v>
      </c>
      <c r="B7" s="191" t="s">
        <v>308</v>
      </c>
      <c r="C7" t="s">
        <v>309</v>
      </c>
      <c r="D7" s="199" t="s">
        <v>324</v>
      </c>
      <c r="E7" s="193">
        <v>0</v>
      </c>
      <c r="F7" s="193">
        <v>0</v>
      </c>
      <c r="G7" s="194">
        <v>1</v>
      </c>
      <c r="H7" s="202" t="s">
        <v>325</v>
      </c>
      <c r="I7" s="202"/>
      <c r="J7" t="s">
        <v>69</v>
      </c>
      <c r="M7" s="204">
        <v>5000000</v>
      </c>
      <c r="N7" s="204">
        <v>5000000</v>
      </c>
      <c r="O7" s="204">
        <v>5000000</v>
      </c>
      <c r="T7" s="204">
        <f>SUM(L7:O7)</f>
        <v>15000000</v>
      </c>
      <c r="U7" t="s">
        <v>326</v>
      </c>
      <c r="W7" s="199" t="s">
        <v>31</v>
      </c>
    </row>
    <row r="8" spans="1:28" ht="16">
      <c r="A8" s="190">
        <v>1</v>
      </c>
      <c r="B8" s="191" t="s">
        <v>308</v>
      </c>
      <c r="C8" t="s">
        <v>309</v>
      </c>
      <c r="D8" s="199" t="s">
        <v>327</v>
      </c>
      <c r="E8" s="194">
        <v>0</v>
      </c>
      <c r="F8" s="193">
        <v>1</v>
      </c>
      <c r="G8" s="193">
        <v>0</v>
      </c>
      <c r="H8" s="202" t="s">
        <v>328</v>
      </c>
      <c r="J8" s="202" t="s">
        <v>69</v>
      </c>
      <c r="L8" s="204">
        <v>22500000</v>
      </c>
      <c r="M8" s="204">
        <v>22500000</v>
      </c>
      <c r="N8" s="204">
        <v>22500000</v>
      </c>
      <c r="O8" s="204">
        <v>22500000</v>
      </c>
      <c r="T8" s="204"/>
      <c r="V8" s="210" t="s">
        <v>329</v>
      </c>
      <c r="W8" s="199" t="s">
        <v>31</v>
      </c>
      <c r="X8" s="202" t="s">
        <v>31</v>
      </c>
      <c r="Y8" s="202" t="s">
        <v>31</v>
      </c>
    </row>
    <row r="9" spans="1:28" ht="16">
      <c r="A9" s="190">
        <v>1</v>
      </c>
      <c r="B9" s="191" t="s">
        <v>308</v>
      </c>
      <c r="C9" t="s">
        <v>309</v>
      </c>
      <c r="D9" s="209" t="s">
        <v>330</v>
      </c>
      <c r="E9" s="194">
        <v>0</v>
      </c>
      <c r="F9" s="193">
        <v>0</v>
      </c>
      <c r="G9" s="211">
        <v>1</v>
      </c>
      <c r="H9" s="202"/>
      <c r="J9" s="202" t="s">
        <v>69</v>
      </c>
      <c r="W9" s="199" t="s">
        <v>31</v>
      </c>
      <c r="X9" s="202"/>
    </row>
    <row r="10" spans="1:28" ht="16">
      <c r="A10" s="190">
        <v>1</v>
      </c>
      <c r="B10" s="191" t="s">
        <v>308</v>
      </c>
      <c r="C10" t="s">
        <v>309</v>
      </c>
      <c r="D10" s="199" t="s">
        <v>331</v>
      </c>
      <c r="E10" s="193">
        <v>0</v>
      </c>
      <c r="F10" s="193">
        <v>0</v>
      </c>
      <c r="G10" s="194">
        <v>1</v>
      </c>
      <c r="J10" t="s">
        <v>69</v>
      </c>
      <c r="M10" s="204">
        <v>5000000</v>
      </c>
      <c r="N10" s="204">
        <v>5000000</v>
      </c>
      <c r="O10" s="204">
        <v>5000000</v>
      </c>
      <c r="T10" s="204">
        <f>SUM(L10:O10)</f>
        <v>15000000</v>
      </c>
      <c r="U10" t="s">
        <v>326</v>
      </c>
      <c r="W10" s="199" t="s">
        <v>332</v>
      </c>
      <c r="X10" s="202" t="s">
        <v>31</v>
      </c>
    </row>
    <row r="11" spans="1:28" ht="28">
      <c r="A11" s="190">
        <v>1</v>
      </c>
      <c r="B11" s="191" t="s">
        <v>308</v>
      </c>
      <c r="C11" t="s">
        <v>309</v>
      </c>
      <c r="D11" s="199" t="s">
        <v>333</v>
      </c>
      <c r="E11" s="193" t="s">
        <v>170</v>
      </c>
      <c r="F11" s="194">
        <v>1</v>
      </c>
      <c r="G11" s="194">
        <v>1</v>
      </c>
      <c r="H11" s="202" t="s">
        <v>334</v>
      </c>
      <c r="I11" s="202"/>
      <c r="J11" t="s">
        <v>335</v>
      </c>
      <c r="L11" s="204">
        <v>830000</v>
      </c>
      <c r="M11" s="204">
        <v>2500000</v>
      </c>
      <c r="N11" s="204">
        <v>10670000</v>
      </c>
      <c r="O11" s="204">
        <v>12000000</v>
      </c>
      <c r="P11" s="204">
        <v>12000000</v>
      </c>
      <c r="Q11" s="204">
        <v>12000000</v>
      </c>
      <c r="R11" s="204"/>
      <c r="S11" s="204"/>
      <c r="T11" s="204">
        <v>50000000</v>
      </c>
      <c r="U11" s="202"/>
      <c r="V11" s="210" t="s">
        <v>336</v>
      </c>
      <c r="W11" s="206" t="s">
        <v>31</v>
      </c>
      <c r="X11" s="206" t="s">
        <v>31</v>
      </c>
      <c r="Y11" s="202" t="s">
        <v>31</v>
      </c>
      <c r="Z11" s="202" t="s">
        <v>31</v>
      </c>
      <c r="AA11" s="202" t="s">
        <v>31</v>
      </c>
    </row>
    <row r="12" spans="1:28" ht="16">
      <c r="A12" s="190">
        <v>1</v>
      </c>
      <c r="B12" s="191" t="s">
        <v>308</v>
      </c>
      <c r="C12" t="s">
        <v>309</v>
      </c>
      <c r="D12" s="199" t="s">
        <v>337</v>
      </c>
      <c r="E12" s="193" t="s">
        <v>170</v>
      </c>
      <c r="F12" s="194">
        <v>1</v>
      </c>
      <c r="G12" s="193">
        <v>0</v>
      </c>
      <c r="H12" s="202" t="s">
        <v>338</v>
      </c>
      <c r="I12" s="202"/>
      <c r="J12" t="s">
        <v>26</v>
      </c>
      <c r="T12" s="204"/>
      <c r="W12" s="199" t="s">
        <v>31</v>
      </c>
      <c r="X12" s="199" t="s">
        <v>31</v>
      </c>
    </row>
    <row r="13" spans="1:28" ht="28">
      <c r="A13" s="190">
        <v>1</v>
      </c>
      <c r="B13" s="191" t="s">
        <v>308</v>
      </c>
      <c r="C13" t="s">
        <v>309</v>
      </c>
      <c r="D13" s="199" t="s">
        <v>339</v>
      </c>
      <c r="E13" s="193"/>
      <c r="F13" s="193"/>
      <c r="G13" s="194">
        <v>1</v>
      </c>
      <c r="H13" s="202" t="s">
        <v>340</v>
      </c>
      <c r="J13" t="s">
        <v>341</v>
      </c>
      <c r="L13" s="204">
        <v>62500000</v>
      </c>
      <c r="M13" s="204">
        <v>62500000</v>
      </c>
      <c r="N13" s="204">
        <v>62500000</v>
      </c>
      <c r="O13" s="204">
        <v>62500000</v>
      </c>
      <c r="T13" s="201">
        <f>SUM(L13:O13)</f>
        <v>250000000</v>
      </c>
      <c r="V13" s="210" t="s">
        <v>342</v>
      </c>
      <c r="W13" s="199" t="s">
        <v>31</v>
      </c>
      <c r="X13" s="199" t="s">
        <v>31</v>
      </c>
      <c r="Y13" s="199" t="s">
        <v>31</v>
      </c>
    </row>
    <row r="14" spans="1:28" ht="16">
      <c r="A14" s="190">
        <v>1</v>
      </c>
      <c r="B14" s="191" t="s">
        <v>308</v>
      </c>
      <c r="C14" t="s">
        <v>309</v>
      </c>
      <c r="D14" s="199" t="s">
        <v>343</v>
      </c>
      <c r="E14" s="193">
        <v>0</v>
      </c>
      <c r="F14" s="194">
        <v>1</v>
      </c>
      <c r="G14" s="193">
        <v>0</v>
      </c>
      <c r="H14" s="202" t="s">
        <v>344</v>
      </c>
      <c r="I14" s="202"/>
      <c r="J14" s="199" t="s">
        <v>345</v>
      </c>
      <c r="K14" s="199"/>
      <c r="L14" s="199"/>
      <c r="M14" s="199"/>
      <c r="N14" s="199"/>
      <c r="O14" s="199"/>
      <c r="P14" s="199"/>
      <c r="Q14" s="199"/>
      <c r="R14" s="199"/>
      <c r="S14" s="199"/>
      <c r="V14" s="210"/>
      <c r="W14" s="199" t="s">
        <v>31</v>
      </c>
      <c r="X14" s="199" t="s">
        <v>31</v>
      </c>
      <c r="Y14" s="192" t="s">
        <v>170</v>
      </c>
    </row>
    <row r="15" spans="1:28" ht="16">
      <c r="A15" s="190">
        <v>1</v>
      </c>
      <c r="B15" s="191" t="s">
        <v>308</v>
      </c>
      <c r="C15" t="s">
        <v>309</v>
      </c>
      <c r="D15" s="199" t="s">
        <v>346</v>
      </c>
      <c r="E15" s="193">
        <v>0</v>
      </c>
      <c r="F15" s="194">
        <v>1</v>
      </c>
      <c r="G15" s="193">
        <v>0</v>
      </c>
      <c r="H15" s="202" t="s">
        <v>347</v>
      </c>
      <c r="I15" s="202"/>
      <c r="J15" s="199" t="s">
        <v>348</v>
      </c>
      <c r="K15" s="199"/>
      <c r="L15" s="201">
        <v>24000000</v>
      </c>
      <c r="M15" s="201">
        <v>24000000</v>
      </c>
      <c r="N15" s="201">
        <v>24000000</v>
      </c>
      <c r="O15" s="201">
        <v>24000000</v>
      </c>
      <c r="P15" s="199"/>
      <c r="Q15" s="199"/>
      <c r="R15" s="199"/>
      <c r="S15" s="199"/>
      <c r="W15" s="199" t="s">
        <v>31</v>
      </c>
      <c r="X15" s="199" t="s">
        <v>31</v>
      </c>
    </row>
    <row r="16" spans="1:28" ht="16">
      <c r="A16" s="190">
        <v>1</v>
      </c>
      <c r="B16" s="191" t="s">
        <v>308</v>
      </c>
      <c r="C16" t="s">
        <v>309</v>
      </c>
      <c r="D16" s="199" t="s">
        <v>349</v>
      </c>
      <c r="E16" s="194">
        <v>1</v>
      </c>
      <c r="F16" s="193">
        <v>0</v>
      </c>
      <c r="G16" s="193">
        <v>0</v>
      </c>
      <c r="H16" s="202" t="s">
        <v>350</v>
      </c>
      <c r="I16" s="202"/>
      <c r="J16" s="202" t="s">
        <v>25</v>
      </c>
      <c r="W16" s="199" t="s">
        <v>31</v>
      </c>
    </row>
    <row r="17" spans="1:29" ht="16">
      <c r="A17" s="190">
        <v>1</v>
      </c>
      <c r="B17" s="191" t="s">
        <v>308</v>
      </c>
      <c r="C17" t="s">
        <v>309</v>
      </c>
      <c r="D17" s="199" t="s">
        <v>351</v>
      </c>
      <c r="E17" s="193">
        <v>0</v>
      </c>
      <c r="F17" s="193">
        <v>0</v>
      </c>
      <c r="G17" s="194">
        <v>1</v>
      </c>
      <c r="H17" s="202" t="s">
        <v>352</v>
      </c>
      <c r="I17" s="202"/>
      <c r="J17" s="199" t="s">
        <v>353</v>
      </c>
      <c r="K17" s="199"/>
      <c r="L17" s="201"/>
      <c r="M17" s="199"/>
      <c r="N17" s="199"/>
      <c r="O17" s="199"/>
      <c r="P17" s="199"/>
      <c r="Q17" s="199"/>
      <c r="R17" s="199"/>
      <c r="S17" s="199"/>
      <c r="T17" s="212"/>
      <c r="W17" s="199" t="s">
        <v>31</v>
      </c>
    </row>
    <row r="18" spans="1:29" ht="16">
      <c r="A18" s="190">
        <v>1</v>
      </c>
      <c r="B18" s="191" t="s">
        <v>308</v>
      </c>
      <c r="C18" t="s">
        <v>309</v>
      </c>
      <c r="D18" s="199" t="s">
        <v>351</v>
      </c>
      <c r="E18" s="193">
        <v>0</v>
      </c>
      <c r="F18" s="194">
        <v>1</v>
      </c>
      <c r="G18" s="193">
        <v>0</v>
      </c>
      <c r="H18" t="s">
        <v>354</v>
      </c>
      <c r="I18" t="s">
        <v>355</v>
      </c>
      <c r="J18" s="199" t="s">
        <v>356</v>
      </c>
      <c r="K18" s="199"/>
      <c r="L18" s="199"/>
      <c r="M18" s="199"/>
      <c r="N18" s="199"/>
      <c r="O18" s="199"/>
      <c r="P18" s="199"/>
      <c r="Q18" s="199"/>
      <c r="R18" s="199"/>
      <c r="S18" s="199"/>
      <c r="V18" s="213"/>
      <c r="W18" s="199" t="s">
        <v>31</v>
      </c>
      <c r="X18" s="202" t="s">
        <v>31</v>
      </c>
    </row>
    <row r="19" spans="1:29" ht="16">
      <c r="A19" s="190">
        <v>1</v>
      </c>
      <c r="B19" s="191" t="s">
        <v>308</v>
      </c>
      <c r="C19" t="s">
        <v>309</v>
      </c>
      <c r="D19" s="199" t="s">
        <v>357</v>
      </c>
      <c r="E19" s="193">
        <v>0</v>
      </c>
      <c r="F19" s="194">
        <v>1</v>
      </c>
      <c r="G19" s="194">
        <v>1</v>
      </c>
      <c r="H19" s="199" t="s">
        <v>358</v>
      </c>
      <c r="I19" s="199" t="s">
        <v>359</v>
      </c>
      <c r="J19" s="199" t="s">
        <v>360</v>
      </c>
      <c r="K19" s="199"/>
      <c r="L19" s="199"/>
      <c r="M19" s="199"/>
      <c r="N19" s="199"/>
      <c r="O19" s="199"/>
      <c r="P19" s="199"/>
      <c r="Q19" s="199"/>
      <c r="R19" s="199"/>
      <c r="S19" s="199"/>
      <c r="W19" s="199" t="s">
        <v>31</v>
      </c>
    </row>
    <row r="20" spans="1:29" ht="16">
      <c r="A20" s="190">
        <v>1</v>
      </c>
      <c r="B20" s="191" t="s">
        <v>308</v>
      </c>
      <c r="C20" t="s">
        <v>309</v>
      </c>
      <c r="D20" s="199" t="s">
        <v>361</v>
      </c>
      <c r="E20" s="193">
        <v>0</v>
      </c>
      <c r="F20" s="193">
        <v>0</v>
      </c>
      <c r="G20" s="194">
        <v>1</v>
      </c>
      <c r="H20" s="199" t="s">
        <v>362</v>
      </c>
      <c r="I20" s="199" t="s">
        <v>363</v>
      </c>
      <c r="J20" s="199" t="s">
        <v>360</v>
      </c>
      <c r="K20" s="199"/>
      <c r="L20" s="199"/>
      <c r="M20" s="199"/>
      <c r="N20" s="199"/>
      <c r="O20" s="199"/>
      <c r="P20" s="199"/>
      <c r="Q20" s="199"/>
      <c r="R20" s="199"/>
      <c r="S20" s="199"/>
      <c r="W20" s="199" t="s">
        <v>31</v>
      </c>
    </row>
    <row r="21" spans="1:29" ht="16">
      <c r="A21" s="190">
        <v>1</v>
      </c>
      <c r="B21" s="191" t="s">
        <v>308</v>
      </c>
      <c r="C21" t="s">
        <v>309</v>
      </c>
      <c r="D21" s="199" t="s">
        <v>364</v>
      </c>
      <c r="E21" s="193">
        <v>0</v>
      </c>
      <c r="F21" s="193">
        <v>0</v>
      </c>
      <c r="G21" s="194">
        <v>1</v>
      </c>
      <c r="H21" s="202" t="s">
        <v>365</v>
      </c>
      <c r="I21" s="202"/>
      <c r="J21" s="199" t="s">
        <v>25</v>
      </c>
      <c r="K21" s="201">
        <v>75000000</v>
      </c>
      <c r="L21" s="201">
        <v>75000000</v>
      </c>
      <c r="M21" s="201">
        <v>75000000</v>
      </c>
      <c r="N21" s="201">
        <v>75000000</v>
      </c>
      <c r="O21" s="201">
        <v>75000000</v>
      </c>
      <c r="P21" s="201">
        <v>75000000</v>
      </c>
      <c r="Q21" s="201">
        <v>75000000</v>
      </c>
      <c r="R21" s="201"/>
      <c r="S21" s="201"/>
      <c r="T21" s="204">
        <f>SUM(L21:O21)</f>
        <v>300000000</v>
      </c>
      <c r="V21" t="s">
        <v>366</v>
      </c>
      <c r="W21" s="199"/>
    </row>
    <row r="22" spans="1:29" ht="16">
      <c r="A22" s="190">
        <v>1</v>
      </c>
      <c r="B22" s="191" t="s">
        <v>308</v>
      </c>
      <c r="C22" t="s">
        <v>309</v>
      </c>
      <c r="D22" s="199" t="s">
        <v>367</v>
      </c>
      <c r="E22" s="194">
        <v>1</v>
      </c>
      <c r="F22" s="193">
        <v>0</v>
      </c>
      <c r="G22" s="193">
        <v>0</v>
      </c>
      <c r="H22" s="202" t="s">
        <v>368</v>
      </c>
      <c r="I22" s="202"/>
      <c r="J22" s="199" t="s">
        <v>156</v>
      </c>
      <c r="K22" s="201"/>
      <c r="L22" s="201"/>
      <c r="M22" s="201"/>
      <c r="N22" s="201"/>
      <c r="O22" s="201"/>
      <c r="P22" s="201"/>
      <c r="Q22" s="201"/>
      <c r="R22" s="201"/>
      <c r="S22" s="201"/>
      <c r="W22" s="199" t="s">
        <v>31</v>
      </c>
    </row>
    <row r="23" spans="1:29" s="180" customFormat="1" ht="16">
      <c r="A23" s="190">
        <v>1</v>
      </c>
      <c r="B23" s="191" t="s">
        <v>308</v>
      </c>
      <c r="C23" t="s">
        <v>309</v>
      </c>
      <c r="D23" s="199" t="s">
        <v>369</v>
      </c>
      <c r="E23" s="193">
        <v>0</v>
      </c>
      <c r="F23" s="194">
        <v>1</v>
      </c>
      <c r="G23" s="194">
        <v>1</v>
      </c>
      <c r="H23" s="209" t="s">
        <v>370</v>
      </c>
      <c r="I23" s="209"/>
      <c r="J23" s="202" t="s">
        <v>371</v>
      </c>
      <c r="K23" s="199"/>
      <c r="L23" s="201">
        <v>2500000</v>
      </c>
      <c r="M23" s="201">
        <v>2500000</v>
      </c>
      <c r="N23" s="201">
        <v>2500000</v>
      </c>
      <c r="O23" s="201">
        <v>2500000</v>
      </c>
      <c r="P23" s="199"/>
      <c r="Q23" s="199"/>
      <c r="R23" s="199"/>
      <c r="S23" s="199"/>
      <c r="T23" s="204">
        <f>SUM(L23:O23)</f>
        <v>10000000</v>
      </c>
      <c r="U23"/>
      <c r="V23" t="s">
        <v>372</v>
      </c>
      <c r="W23" s="199" t="s">
        <v>31</v>
      </c>
      <c r="X23" s="202" t="s">
        <v>31</v>
      </c>
      <c r="Y23" s="202" t="s">
        <v>31</v>
      </c>
      <c r="Z23"/>
      <c r="AA23"/>
      <c r="AB23"/>
    </row>
    <row r="24" spans="1:29" s="180" customFormat="1" ht="16">
      <c r="A24" s="190">
        <v>1</v>
      </c>
      <c r="B24" s="191" t="s">
        <v>308</v>
      </c>
      <c r="C24" t="s">
        <v>309</v>
      </c>
      <c r="D24" s="199" t="s">
        <v>373</v>
      </c>
      <c r="E24" s="193"/>
      <c r="F24" s="194">
        <v>1</v>
      </c>
      <c r="G24" s="194">
        <v>1</v>
      </c>
      <c r="H24" s="209" t="s">
        <v>374</v>
      </c>
      <c r="I24" s="209"/>
      <c r="J24" s="202" t="s">
        <v>99</v>
      </c>
      <c r="K24" s="199"/>
      <c r="L24" s="199"/>
      <c r="M24" s="201">
        <v>6000000</v>
      </c>
      <c r="N24" s="201"/>
      <c r="O24" s="201"/>
      <c r="P24" s="201"/>
      <c r="Q24" s="201"/>
      <c r="R24" s="199"/>
      <c r="S24" s="199"/>
      <c r="T24" s="204">
        <v>61000000</v>
      </c>
      <c r="U24"/>
      <c r="V24" t="s">
        <v>375</v>
      </c>
      <c r="W24" s="199" t="s">
        <v>31</v>
      </c>
      <c r="X24" s="202" t="s">
        <v>31</v>
      </c>
      <c r="Y24"/>
      <c r="Z24"/>
      <c r="AA24"/>
      <c r="AB24"/>
    </row>
    <row r="25" spans="1:29" s="180" customFormat="1" ht="16">
      <c r="A25" s="190">
        <v>1</v>
      </c>
      <c r="B25" s="191" t="s">
        <v>308</v>
      </c>
      <c r="C25" t="s">
        <v>309</v>
      </c>
      <c r="D25" s="199" t="s">
        <v>376</v>
      </c>
      <c r="E25" s="193">
        <v>0</v>
      </c>
      <c r="F25" s="194">
        <v>0</v>
      </c>
      <c r="G25" s="194">
        <v>1</v>
      </c>
      <c r="H25" s="209" t="s">
        <v>377</v>
      </c>
      <c r="I25" s="209" t="s">
        <v>378</v>
      </c>
      <c r="J25" s="202" t="s">
        <v>379</v>
      </c>
      <c r="K25" s="199"/>
      <c r="L25" s="199"/>
      <c r="M25" s="199"/>
      <c r="N25" s="199"/>
      <c r="O25" s="199"/>
      <c r="P25" s="199"/>
      <c r="Q25" s="199"/>
      <c r="R25" s="199"/>
      <c r="S25" s="199"/>
      <c r="T25"/>
      <c r="U25"/>
      <c r="V25"/>
      <c r="W25" s="199" t="s">
        <v>31</v>
      </c>
      <c r="X25" s="202" t="s">
        <v>31</v>
      </c>
      <c r="Y25"/>
      <c r="Z25"/>
      <c r="AA25"/>
      <c r="AB25"/>
    </row>
    <row r="26" spans="1:29" s="180" customFormat="1" ht="16">
      <c r="A26" s="190">
        <v>1</v>
      </c>
      <c r="B26" s="191" t="s">
        <v>308</v>
      </c>
      <c r="C26" t="s">
        <v>309</v>
      </c>
      <c r="D26" s="199" t="s">
        <v>380</v>
      </c>
      <c r="E26" s="193">
        <v>0</v>
      </c>
      <c r="F26" s="194">
        <v>0</v>
      </c>
      <c r="G26" s="194">
        <v>1</v>
      </c>
      <c r="H26" s="209" t="s">
        <v>365</v>
      </c>
      <c r="I26" s="209"/>
      <c r="J26" s="202" t="s">
        <v>25</v>
      </c>
      <c r="K26" s="199"/>
      <c r="L26" s="199"/>
      <c r="M26" s="201">
        <v>87500000</v>
      </c>
      <c r="N26" s="201">
        <v>87500000</v>
      </c>
      <c r="O26" s="201">
        <v>87500000</v>
      </c>
      <c r="P26" s="199"/>
      <c r="Q26" s="199"/>
      <c r="R26" s="199"/>
      <c r="S26" s="199"/>
      <c r="T26" s="204">
        <f>SUM(L26:O26)</f>
        <v>262500000</v>
      </c>
      <c r="U26"/>
      <c r="V26" t="s">
        <v>381</v>
      </c>
      <c r="W26" s="199" t="s">
        <v>31</v>
      </c>
      <c r="X26" s="202"/>
      <c r="Y26"/>
      <c r="Z26"/>
      <c r="AA26"/>
      <c r="AB26"/>
    </row>
    <row r="27" spans="1:29" ht="48">
      <c r="A27" s="190">
        <v>2</v>
      </c>
      <c r="B27" t="s">
        <v>148</v>
      </c>
      <c r="C27" t="s">
        <v>382</v>
      </c>
      <c r="D27" s="199" t="s">
        <v>310</v>
      </c>
      <c r="E27" s="193">
        <v>0</v>
      </c>
      <c r="F27" s="194">
        <v>1</v>
      </c>
      <c r="G27" s="194">
        <v>1</v>
      </c>
      <c r="H27" s="202" t="s">
        <v>311</v>
      </c>
      <c r="I27" s="202"/>
      <c r="J27" t="s">
        <v>174</v>
      </c>
      <c r="T27" s="201">
        <v>1000000000</v>
      </c>
      <c r="V27" s="192" t="s">
        <v>383</v>
      </c>
      <c r="W27" s="199" t="s">
        <v>31</v>
      </c>
      <c r="X27" s="199" t="s">
        <v>31</v>
      </c>
      <c r="Y27" s="199" t="s">
        <v>31</v>
      </c>
      <c r="Z27" s="199" t="s">
        <v>332</v>
      </c>
    </row>
    <row r="28" spans="1:29" s="215" customFormat="1" ht="16">
      <c r="A28" s="190">
        <v>2</v>
      </c>
      <c r="B28" s="192" t="s">
        <v>148</v>
      </c>
      <c r="C28" t="s">
        <v>382</v>
      </c>
      <c r="D28" s="199" t="s">
        <v>384</v>
      </c>
      <c r="E28" s="214">
        <v>0</v>
      </c>
      <c r="F28" s="214">
        <v>1</v>
      </c>
      <c r="G28" s="214">
        <v>1</v>
      </c>
      <c r="H28" s="202" t="s">
        <v>385</v>
      </c>
      <c r="I28" s="202" t="s">
        <v>386</v>
      </c>
      <c r="J28" s="192" t="s">
        <v>356</v>
      </c>
      <c r="K28" s="192"/>
      <c r="L28" s="192"/>
      <c r="M28" s="192"/>
      <c r="N28" s="192"/>
      <c r="O28" s="192"/>
      <c r="P28" s="192"/>
      <c r="Q28" s="192"/>
      <c r="R28" s="192"/>
      <c r="S28" s="192"/>
      <c r="T28" s="192" t="s">
        <v>170</v>
      </c>
      <c r="U28"/>
      <c r="V28" s="192" t="s">
        <v>170</v>
      </c>
      <c r="W28" s="199" t="s">
        <v>31</v>
      </c>
      <c r="X28" s="199" t="s">
        <v>31</v>
      </c>
      <c r="Y28" s="192" t="s">
        <v>170</v>
      </c>
      <c r="Z28"/>
      <c r="AA28"/>
      <c r="AB28" s="192" t="s">
        <v>170</v>
      </c>
      <c r="AC28"/>
    </row>
    <row r="29" spans="1:29" s="215" customFormat="1" ht="16">
      <c r="A29" s="190">
        <v>2</v>
      </c>
      <c r="B29" s="192" t="s">
        <v>148</v>
      </c>
      <c r="C29" t="s">
        <v>382</v>
      </c>
      <c r="D29" s="199" t="s">
        <v>384</v>
      </c>
      <c r="E29" s="214">
        <v>0</v>
      </c>
      <c r="F29" s="214">
        <v>1</v>
      </c>
      <c r="G29" s="214">
        <v>0</v>
      </c>
      <c r="H29" s="202" t="s">
        <v>387</v>
      </c>
      <c r="I29" s="202"/>
      <c r="J29" s="192" t="s">
        <v>25</v>
      </c>
      <c r="K29" s="192"/>
      <c r="L29" s="201">
        <v>45000000</v>
      </c>
      <c r="M29" s="201">
        <v>45000000</v>
      </c>
      <c r="N29" s="201">
        <v>45000000</v>
      </c>
      <c r="O29" s="201">
        <v>45000000</v>
      </c>
      <c r="P29" s="201">
        <v>45000000</v>
      </c>
      <c r="Q29" s="201">
        <v>45000000</v>
      </c>
      <c r="R29" s="201"/>
      <c r="S29" s="201"/>
      <c r="T29" s="192" t="s">
        <v>170</v>
      </c>
      <c r="U29"/>
      <c r="V29" s="192" t="s">
        <v>388</v>
      </c>
      <c r="W29" s="199" t="s">
        <v>31</v>
      </c>
      <c r="X29" s="199" t="s">
        <v>31</v>
      </c>
      <c r="Y29" s="199" t="s">
        <v>31</v>
      </c>
      <c r="Z29"/>
      <c r="AA29"/>
      <c r="AB29" s="192" t="s">
        <v>170</v>
      </c>
      <c r="AC29"/>
    </row>
    <row r="30" spans="1:29" s="215" customFormat="1" ht="16">
      <c r="A30" s="190">
        <v>2</v>
      </c>
      <c r="B30" s="192" t="s">
        <v>148</v>
      </c>
      <c r="C30" t="s">
        <v>382</v>
      </c>
      <c r="D30" s="199" t="s">
        <v>389</v>
      </c>
      <c r="E30" s="214">
        <v>0</v>
      </c>
      <c r="F30" s="214">
        <v>1</v>
      </c>
      <c r="G30" s="214">
        <v>1</v>
      </c>
      <c r="H30" s="202" t="s">
        <v>390</v>
      </c>
      <c r="I30" s="202"/>
      <c r="J30" s="192" t="s">
        <v>69</v>
      </c>
      <c r="K30" s="192"/>
      <c r="L30" s="201">
        <v>62500000</v>
      </c>
      <c r="M30" s="201">
        <v>62500000</v>
      </c>
      <c r="N30" s="201">
        <v>62500000</v>
      </c>
      <c r="O30" s="201">
        <v>62500000</v>
      </c>
      <c r="P30" s="201">
        <v>62500000</v>
      </c>
      <c r="Q30" s="201">
        <v>62500000</v>
      </c>
      <c r="R30" s="201">
        <v>62500000</v>
      </c>
      <c r="S30" s="201">
        <v>62500000</v>
      </c>
      <c r="T30" s="204">
        <f>SUM(L30:O30)</f>
        <v>250000000</v>
      </c>
      <c r="U30" s="202"/>
      <c r="V30" s="192" t="s">
        <v>391</v>
      </c>
      <c r="W30" s="199" t="s">
        <v>332</v>
      </c>
      <c r="X30" s="199" t="s">
        <v>31</v>
      </c>
      <c r="Y30" s="199" t="s">
        <v>31</v>
      </c>
      <c r="Z30" s="192" t="s">
        <v>170</v>
      </c>
      <c r="AA30" s="192" t="s">
        <v>170</v>
      </c>
      <c r="AB30" s="192" t="s">
        <v>170</v>
      </c>
      <c r="AC30"/>
    </row>
    <row r="31" spans="1:29" s="215" customFormat="1" ht="80">
      <c r="A31" s="190">
        <v>2</v>
      </c>
      <c r="B31" s="192" t="s">
        <v>148</v>
      </c>
      <c r="C31" t="s">
        <v>382</v>
      </c>
      <c r="D31" s="199" t="s">
        <v>94</v>
      </c>
      <c r="E31" s="214">
        <v>0</v>
      </c>
      <c r="F31" s="214">
        <v>1</v>
      </c>
      <c r="G31" s="214">
        <v>0</v>
      </c>
      <c r="H31" s="202" t="s">
        <v>392</v>
      </c>
      <c r="I31" s="202"/>
      <c r="J31" s="192" t="s">
        <v>152</v>
      </c>
      <c r="K31" s="192"/>
      <c r="L31" s="192"/>
      <c r="M31" s="192"/>
      <c r="N31" s="201">
        <v>20000000</v>
      </c>
      <c r="O31" s="201">
        <v>20000000</v>
      </c>
      <c r="P31" s="192"/>
      <c r="Q31" s="192"/>
      <c r="R31" s="192"/>
      <c r="S31" s="192"/>
      <c r="T31" s="201"/>
      <c r="U31"/>
      <c r="V31" s="192" t="s">
        <v>393</v>
      </c>
      <c r="W31" s="199" t="s">
        <v>31</v>
      </c>
      <c r="X31" s="199" t="s">
        <v>31</v>
      </c>
      <c r="Y31" s="199" t="s">
        <v>31</v>
      </c>
      <c r="Z31" s="192" t="s">
        <v>170</v>
      </c>
      <c r="AA31" s="192" t="s">
        <v>170</v>
      </c>
      <c r="AB31" s="192" t="s">
        <v>170</v>
      </c>
      <c r="AC31"/>
    </row>
    <row r="32" spans="1:29" s="215" customFormat="1" ht="16">
      <c r="A32" s="190">
        <v>2</v>
      </c>
      <c r="B32" s="192" t="s">
        <v>148</v>
      </c>
      <c r="C32" t="s">
        <v>382</v>
      </c>
      <c r="D32" s="199" t="s">
        <v>394</v>
      </c>
      <c r="E32" s="214">
        <v>0</v>
      </c>
      <c r="F32" s="214">
        <v>0</v>
      </c>
      <c r="G32" s="214">
        <v>1</v>
      </c>
      <c r="H32" s="202" t="s">
        <v>395</v>
      </c>
      <c r="I32" s="202"/>
      <c r="J32" s="199" t="s">
        <v>371</v>
      </c>
      <c r="K32" s="199"/>
      <c r="L32" s="199"/>
      <c r="M32" s="199"/>
      <c r="N32" s="199"/>
      <c r="O32" s="199"/>
      <c r="P32" s="199"/>
      <c r="Q32" s="199"/>
      <c r="R32" s="199"/>
      <c r="S32" s="199"/>
      <c r="T32" s="192" t="s">
        <v>170</v>
      </c>
      <c r="U32"/>
      <c r="V32" s="192" t="s">
        <v>170</v>
      </c>
      <c r="W32" s="199" t="s">
        <v>31</v>
      </c>
      <c r="X32" s="199" t="s">
        <v>31</v>
      </c>
      <c r="Y32" s="199"/>
      <c r="Z32" s="192" t="s">
        <v>170</v>
      </c>
      <c r="AA32" s="192" t="s">
        <v>170</v>
      </c>
      <c r="AB32" s="192" t="s">
        <v>170</v>
      </c>
      <c r="AC32"/>
    </row>
    <row r="33" spans="1:29" s="215" customFormat="1" ht="16">
      <c r="A33" s="190">
        <v>2</v>
      </c>
      <c r="B33" s="192" t="s">
        <v>148</v>
      </c>
      <c r="C33" t="s">
        <v>382</v>
      </c>
      <c r="D33" s="199" t="s">
        <v>396</v>
      </c>
      <c r="E33" s="214">
        <v>0</v>
      </c>
      <c r="F33" s="214">
        <v>1</v>
      </c>
      <c r="G33" s="214">
        <v>0</v>
      </c>
      <c r="H33" s="202" t="s">
        <v>397</v>
      </c>
      <c r="I33" s="202"/>
      <c r="J33" s="192" t="s">
        <v>379</v>
      </c>
      <c r="K33" s="192"/>
      <c r="L33" s="192"/>
      <c r="M33" s="192"/>
      <c r="N33" s="192"/>
      <c r="O33" s="192"/>
      <c r="P33" s="192"/>
      <c r="Q33" s="192"/>
      <c r="R33" s="192"/>
      <c r="S33" s="192"/>
      <c r="T33" s="192" t="s">
        <v>170</v>
      </c>
      <c r="U33"/>
      <c r="V33" s="192" t="s">
        <v>170</v>
      </c>
      <c r="W33" s="199" t="s">
        <v>31</v>
      </c>
      <c r="X33" s="192" t="s">
        <v>170</v>
      </c>
      <c r="Y33" s="192" t="s">
        <v>170</v>
      </c>
      <c r="Z33" s="192" t="s">
        <v>170</v>
      </c>
      <c r="AA33" s="192" t="s">
        <v>170</v>
      </c>
      <c r="AB33" s="192" t="s">
        <v>170</v>
      </c>
      <c r="AC33"/>
    </row>
    <row r="34" spans="1:29" s="215" customFormat="1" ht="16">
      <c r="A34" s="190">
        <v>2</v>
      </c>
      <c r="B34" s="192" t="s">
        <v>148</v>
      </c>
      <c r="C34" t="s">
        <v>382</v>
      </c>
      <c r="D34" s="199" t="s">
        <v>148</v>
      </c>
      <c r="E34" s="214">
        <v>0</v>
      </c>
      <c r="F34" s="214">
        <v>1</v>
      </c>
      <c r="G34" s="214">
        <v>0</v>
      </c>
      <c r="H34" s="202" t="s">
        <v>398</v>
      </c>
      <c r="I34" s="202"/>
      <c r="J34" s="192" t="s">
        <v>399</v>
      </c>
      <c r="K34" s="192"/>
      <c r="L34" s="192"/>
      <c r="M34" s="192"/>
      <c r="N34" s="192"/>
      <c r="O34" s="192"/>
      <c r="P34" s="192"/>
      <c r="Q34" s="192"/>
      <c r="R34" s="192"/>
      <c r="S34" s="192"/>
      <c r="T34" s="192" t="s">
        <v>170</v>
      </c>
      <c r="U34"/>
      <c r="V34" s="192" t="s">
        <v>170</v>
      </c>
      <c r="W34" s="199" t="s">
        <v>31</v>
      </c>
      <c r="X34" s="192" t="s">
        <v>170</v>
      </c>
      <c r="Y34" s="192" t="s">
        <v>170</v>
      </c>
      <c r="Z34" s="192" t="s">
        <v>170</v>
      </c>
      <c r="AA34" s="192" t="s">
        <v>170</v>
      </c>
      <c r="AB34" s="192" t="s">
        <v>170</v>
      </c>
      <c r="AC34"/>
    </row>
    <row r="35" spans="1:29" s="215" customFormat="1" ht="16">
      <c r="A35" s="190">
        <v>2</v>
      </c>
      <c r="B35" s="192" t="s">
        <v>148</v>
      </c>
      <c r="C35" t="s">
        <v>382</v>
      </c>
      <c r="D35" s="199" t="s">
        <v>148</v>
      </c>
      <c r="E35" s="214">
        <v>0</v>
      </c>
      <c r="F35" s="214">
        <v>1</v>
      </c>
      <c r="G35" s="214">
        <v>0</v>
      </c>
      <c r="H35" s="199" t="s">
        <v>400</v>
      </c>
      <c r="I35" s="199"/>
      <c r="J35" s="199" t="s">
        <v>401</v>
      </c>
      <c r="K35" s="199"/>
      <c r="L35" s="199"/>
      <c r="M35" s="199"/>
      <c r="N35" s="199"/>
      <c r="O35" s="199"/>
      <c r="P35" s="199"/>
      <c r="Q35" s="199"/>
      <c r="R35" s="199"/>
      <c r="S35" s="199"/>
      <c r="T35" s="192" t="s">
        <v>170</v>
      </c>
      <c r="U35"/>
      <c r="V35" s="192" t="s">
        <v>170</v>
      </c>
      <c r="W35" s="199" t="s">
        <v>31</v>
      </c>
      <c r="X35" s="192" t="s">
        <v>170</v>
      </c>
      <c r="Y35" s="192" t="s">
        <v>170</v>
      </c>
      <c r="Z35" s="192" t="s">
        <v>170</v>
      </c>
      <c r="AA35" s="192" t="s">
        <v>170</v>
      </c>
      <c r="AB35" s="192" t="s">
        <v>170</v>
      </c>
      <c r="AC35"/>
    </row>
    <row r="36" spans="1:29" s="215" customFormat="1" ht="16">
      <c r="A36" s="190">
        <v>2</v>
      </c>
      <c r="B36" s="192" t="s">
        <v>148</v>
      </c>
      <c r="C36" t="s">
        <v>382</v>
      </c>
      <c r="D36" s="199" t="s">
        <v>402</v>
      </c>
      <c r="E36" s="214">
        <v>0</v>
      </c>
      <c r="F36" s="214">
        <v>1</v>
      </c>
      <c r="G36" s="214">
        <v>0</v>
      </c>
      <c r="H36" s="199" t="s">
        <v>403</v>
      </c>
      <c r="I36" s="199"/>
      <c r="J36" s="199" t="s">
        <v>356</v>
      </c>
      <c r="K36" s="199"/>
      <c r="L36" s="199"/>
      <c r="M36" s="199"/>
      <c r="N36" s="199"/>
      <c r="O36" s="199"/>
      <c r="P36" s="199"/>
      <c r="Q36" s="199"/>
      <c r="R36" s="199"/>
      <c r="S36" s="199"/>
      <c r="T36" s="192" t="s">
        <v>170</v>
      </c>
      <c r="U36"/>
      <c r="V36" s="192" t="s">
        <v>170</v>
      </c>
      <c r="W36" s="199" t="s">
        <v>31</v>
      </c>
      <c r="X36" s="192" t="s">
        <v>170</v>
      </c>
      <c r="Y36" s="192" t="s">
        <v>170</v>
      </c>
      <c r="Z36" s="192" t="s">
        <v>170</v>
      </c>
      <c r="AA36" s="192" t="s">
        <v>170</v>
      </c>
      <c r="AB36" s="192" t="s">
        <v>170</v>
      </c>
      <c r="AC36"/>
    </row>
    <row r="37" spans="1:29" s="215" customFormat="1" ht="16">
      <c r="A37" s="190">
        <v>2</v>
      </c>
      <c r="B37" s="192" t="s">
        <v>148</v>
      </c>
      <c r="C37" t="s">
        <v>382</v>
      </c>
      <c r="D37" s="199" t="s">
        <v>402</v>
      </c>
      <c r="E37" s="214">
        <v>0</v>
      </c>
      <c r="F37" s="214">
        <v>1</v>
      </c>
      <c r="G37" s="214">
        <v>0</v>
      </c>
      <c r="H37" s="199" t="s">
        <v>404</v>
      </c>
      <c r="I37" s="199"/>
      <c r="J37" s="199" t="s">
        <v>405</v>
      </c>
      <c r="K37" s="199"/>
      <c r="L37" s="199"/>
      <c r="M37" s="199"/>
      <c r="N37" s="199"/>
      <c r="O37" s="199"/>
      <c r="P37" s="199"/>
      <c r="Q37" s="199"/>
      <c r="R37" s="199"/>
      <c r="S37" s="199"/>
      <c r="T37" s="192" t="s">
        <v>170</v>
      </c>
      <c r="U37"/>
      <c r="V37" s="192" t="s">
        <v>170</v>
      </c>
      <c r="W37" s="199" t="s">
        <v>31</v>
      </c>
      <c r="X37" s="192" t="s">
        <v>170</v>
      </c>
      <c r="Y37" s="192" t="s">
        <v>170</v>
      </c>
      <c r="Z37" s="192" t="s">
        <v>170</v>
      </c>
      <c r="AA37" s="192" t="s">
        <v>170</v>
      </c>
      <c r="AB37" s="192" t="s">
        <v>170</v>
      </c>
      <c r="AC37"/>
    </row>
    <row r="38" spans="1:29" s="215" customFormat="1" ht="16">
      <c r="A38" s="190">
        <v>2</v>
      </c>
      <c r="B38" s="192" t="s">
        <v>148</v>
      </c>
      <c r="C38" t="s">
        <v>382</v>
      </c>
      <c r="D38" s="199" t="s">
        <v>406</v>
      </c>
      <c r="E38" s="214">
        <v>0</v>
      </c>
      <c r="F38" s="214">
        <v>1</v>
      </c>
      <c r="G38" s="214">
        <v>0</v>
      </c>
      <c r="H38" s="202" t="s">
        <v>407</v>
      </c>
      <c r="I38" s="202"/>
      <c r="J38" s="199" t="s">
        <v>47</v>
      </c>
      <c r="K38" s="199"/>
      <c r="L38" s="199"/>
      <c r="M38" s="199"/>
      <c r="N38" s="199"/>
      <c r="O38" s="199"/>
      <c r="P38" s="199"/>
      <c r="Q38" s="199"/>
      <c r="R38" s="199"/>
      <c r="S38" s="199"/>
      <c r="T38" s="199"/>
      <c r="U38"/>
      <c r="V38" s="192" t="s">
        <v>170</v>
      </c>
      <c r="W38" s="199" t="s">
        <v>31</v>
      </c>
      <c r="X38" s="199" t="s">
        <v>31</v>
      </c>
      <c r="Y38" s="192" t="s">
        <v>170</v>
      </c>
      <c r="Z38" s="192" t="s">
        <v>170</v>
      </c>
      <c r="AA38" s="192" t="s">
        <v>170</v>
      </c>
      <c r="AB38" s="192" t="s">
        <v>170</v>
      </c>
      <c r="AC38"/>
    </row>
    <row r="39" spans="1:29" s="216" customFormat="1" ht="16">
      <c r="A39" s="190">
        <v>2</v>
      </c>
      <c r="B39" s="192" t="s">
        <v>148</v>
      </c>
      <c r="C39" t="s">
        <v>382</v>
      </c>
      <c r="D39" s="199" t="s">
        <v>408</v>
      </c>
      <c r="E39" s="214">
        <v>0</v>
      </c>
      <c r="F39" s="214">
        <v>0</v>
      </c>
      <c r="G39" s="214">
        <v>1</v>
      </c>
      <c r="H39" s="199" t="s">
        <v>409</v>
      </c>
      <c r="I39" s="199" t="s">
        <v>410</v>
      </c>
      <c r="J39" s="202" t="s">
        <v>360</v>
      </c>
      <c r="K39" s="199"/>
      <c r="L39" s="199"/>
      <c r="M39" s="199"/>
      <c r="N39" s="199"/>
      <c r="O39" s="199"/>
      <c r="P39" s="199"/>
      <c r="Q39" s="199"/>
      <c r="R39" s="199"/>
      <c r="S39" s="199"/>
      <c r="T39" s="199"/>
      <c r="U39"/>
      <c r="V39" s="192"/>
      <c r="W39" s="199" t="s">
        <v>31</v>
      </c>
      <c r="X39" s="192"/>
      <c r="Y39" s="192"/>
      <c r="Z39" s="192"/>
      <c r="AA39" s="192"/>
      <c r="AB39" s="192"/>
      <c r="AC39" s="180"/>
    </row>
    <row r="40" spans="1:29" s="215" customFormat="1" ht="16">
      <c r="A40" s="190">
        <v>2</v>
      </c>
      <c r="B40" s="192" t="s">
        <v>148</v>
      </c>
      <c r="C40" t="s">
        <v>382</v>
      </c>
      <c r="D40" s="192" t="s">
        <v>411</v>
      </c>
      <c r="E40" s="214">
        <v>0</v>
      </c>
      <c r="F40" s="214">
        <v>1</v>
      </c>
      <c r="G40" s="214">
        <v>0</v>
      </c>
      <c r="H40" s="199" t="s">
        <v>412</v>
      </c>
      <c r="I40" s="199" t="s">
        <v>413</v>
      </c>
      <c r="J40" s="199" t="s">
        <v>360</v>
      </c>
      <c r="K40" s="192"/>
      <c r="L40" s="192"/>
      <c r="M40" s="192"/>
      <c r="N40" s="192"/>
      <c r="O40" s="192"/>
      <c r="P40" s="192"/>
      <c r="Q40" s="192"/>
      <c r="R40" s="192"/>
      <c r="S40" s="192"/>
      <c r="T40" s="192" t="s">
        <v>170</v>
      </c>
      <c r="U40"/>
      <c r="V40" s="192" t="s">
        <v>170</v>
      </c>
      <c r="W40" s="199" t="s">
        <v>31</v>
      </c>
      <c r="X40" s="199" t="s">
        <v>31</v>
      </c>
      <c r="Y40" s="192" t="s">
        <v>170</v>
      </c>
      <c r="Z40" s="192" t="s">
        <v>170</v>
      </c>
      <c r="AA40" s="192" t="s">
        <v>170</v>
      </c>
      <c r="AB40" s="192" t="s">
        <v>170</v>
      </c>
      <c r="AC40"/>
    </row>
    <row r="41" spans="1:29" s="216" customFormat="1" ht="16">
      <c r="A41" s="190">
        <v>2</v>
      </c>
      <c r="B41" s="192" t="s">
        <v>148</v>
      </c>
      <c r="C41" t="s">
        <v>382</v>
      </c>
      <c r="D41" s="192" t="s">
        <v>411</v>
      </c>
      <c r="E41" s="214">
        <v>0</v>
      </c>
      <c r="F41" s="214">
        <v>1</v>
      </c>
      <c r="G41" s="214">
        <v>0</v>
      </c>
      <c r="H41" s="199" t="s">
        <v>414</v>
      </c>
      <c r="I41" s="199"/>
      <c r="J41" s="199" t="s">
        <v>401</v>
      </c>
      <c r="K41" s="192"/>
      <c r="L41" s="192"/>
      <c r="M41" s="192"/>
      <c r="N41" s="192"/>
      <c r="O41" s="192"/>
      <c r="P41" s="192"/>
      <c r="Q41" s="192"/>
      <c r="R41" s="192"/>
      <c r="S41" s="192"/>
      <c r="T41" s="192" t="s">
        <v>170</v>
      </c>
      <c r="U41"/>
      <c r="V41" s="192" t="s">
        <v>170</v>
      </c>
      <c r="W41" s="199" t="s">
        <v>31</v>
      </c>
      <c r="X41" s="199" t="s">
        <v>31</v>
      </c>
      <c r="Y41" s="192" t="s">
        <v>170</v>
      </c>
      <c r="Z41" s="192" t="s">
        <v>170</v>
      </c>
      <c r="AA41" s="192" t="s">
        <v>170</v>
      </c>
      <c r="AB41" s="192" t="s">
        <v>170</v>
      </c>
      <c r="AC41" s="180"/>
    </row>
    <row r="42" spans="1:29" s="215" customFormat="1" ht="32">
      <c r="A42">
        <v>2</v>
      </c>
      <c r="B42" s="213" t="s">
        <v>148</v>
      </c>
      <c r="C42" t="s">
        <v>382</v>
      </c>
      <c r="D42" s="213" t="s">
        <v>415</v>
      </c>
      <c r="E42" s="217"/>
      <c r="F42" s="217"/>
      <c r="G42" s="217">
        <v>1</v>
      </c>
      <c r="H42" s="199" t="s">
        <v>416</v>
      </c>
      <c r="I42" s="199"/>
      <c r="J42" s="199" t="s">
        <v>25</v>
      </c>
      <c r="K42" s="213"/>
      <c r="L42" s="213"/>
      <c r="M42" s="218">
        <v>15000000</v>
      </c>
      <c r="N42" s="218">
        <v>45000000</v>
      </c>
      <c r="O42" s="218"/>
      <c r="P42" s="213"/>
      <c r="Q42" s="213"/>
      <c r="R42" s="213"/>
      <c r="S42" s="213"/>
      <c r="T42" s="219">
        <f>SUM(L42:O42)</f>
        <v>60000000</v>
      </c>
      <c r="U42"/>
      <c r="V42" s="213" t="s">
        <v>417</v>
      </c>
      <c r="W42" s="199" t="s">
        <v>31</v>
      </c>
      <c r="X42" s="199" t="s">
        <v>31</v>
      </c>
      <c r="Y42" s="213"/>
      <c r="Z42" s="213"/>
      <c r="AA42" s="213"/>
      <c r="AB42" s="213"/>
      <c r="AC42"/>
    </row>
    <row r="43" spans="1:29" s="215" customFormat="1" ht="16">
      <c r="A43" s="190">
        <v>2</v>
      </c>
      <c r="B43" s="213" t="s">
        <v>148</v>
      </c>
      <c r="C43" t="s">
        <v>382</v>
      </c>
      <c r="D43" t="s">
        <v>418</v>
      </c>
      <c r="E43" s="217">
        <v>0</v>
      </c>
      <c r="F43" s="217">
        <v>0</v>
      </c>
      <c r="G43" s="217">
        <v>1</v>
      </c>
      <c r="H43" s="199" t="s">
        <v>419</v>
      </c>
      <c r="I43" s="199" t="s">
        <v>420</v>
      </c>
      <c r="J43" s="199" t="s">
        <v>356</v>
      </c>
      <c r="K43" s="213"/>
      <c r="L43" s="213"/>
      <c r="M43" s="218"/>
      <c r="N43" s="218"/>
      <c r="O43" s="218"/>
      <c r="P43" s="213"/>
      <c r="Q43" s="213"/>
      <c r="R43" s="213"/>
      <c r="S43" s="213"/>
      <c r="T43" s="219"/>
      <c r="U43"/>
      <c r="V43" s="213"/>
      <c r="W43" s="199" t="s">
        <v>31</v>
      </c>
      <c r="X43" s="199"/>
      <c r="Y43" s="213"/>
      <c r="Z43" s="213"/>
      <c r="AA43" s="213"/>
      <c r="AB43" s="213"/>
      <c r="AC43"/>
    </row>
    <row r="44" spans="1:29" s="215" customFormat="1" ht="16">
      <c r="A44" s="190">
        <v>2</v>
      </c>
      <c r="B44" s="213" t="s">
        <v>148</v>
      </c>
      <c r="C44" t="s">
        <v>382</v>
      </c>
      <c r="D44" s="220" t="s">
        <v>421</v>
      </c>
      <c r="E44" s="217">
        <v>0</v>
      </c>
      <c r="F44" s="217">
        <v>0</v>
      </c>
      <c r="G44" s="217">
        <v>1</v>
      </c>
      <c r="H44" s="199" t="s">
        <v>422</v>
      </c>
      <c r="I44" s="199"/>
      <c r="J44" s="199" t="s">
        <v>371</v>
      </c>
      <c r="K44" s="213"/>
      <c r="L44" s="213"/>
      <c r="M44" s="218"/>
      <c r="N44" s="218"/>
      <c r="O44" s="218"/>
      <c r="P44" s="213"/>
      <c r="Q44" s="213"/>
      <c r="R44" s="213"/>
      <c r="S44" s="213"/>
      <c r="T44" s="219"/>
      <c r="U44"/>
      <c r="V44" s="213" t="s">
        <v>423</v>
      </c>
      <c r="W44" s="199" t="s">
        <v>31</v>
      </c>
      <c r="X44" s="199"/>
      <c r="Y44" s="213"/>
      <c r="Z44" s="213"/>
      <c r="AA44" s="213"/>
      <c r="AB44" s="213"/>
      <c r="AC44"/>
    </row>
    <row r="45" spans="1:29" s="215" customFormat="1" ht="16">
      <c r="A45" s="190">
        <v>3</v>
      </c>
      <c r="B45" s="213" t="s">
        <v>424</v>
      </c>
      <c r="C45" t="s">
        <v>425</v>
      </c>
      <c r="D45" s="220" t="s">
        <v>426</v>
      </c>
      <c r="E45" s="217"/>
      <c r="F45" s="217">
        <v>1</v>
      </c>
      <c r="G45" s="217"/>
      <c r="H45" s="199" t="s">
        <v>427</v>
      </c>
      <c r="I45" s="199" t="s">
        <v>428</v>
      </c>
      <c r="J45" s="199" t="s">
        <v>356</v>
      </c>
      <c r="K45" s="213"/>
      <c r="L45" s="213"/>
      <c r="M45" s="218"/>
      <c r="N45" s="218"/>
      <c r="O45" s="218"/>
      <c r="P45" s="213"/>
      <c r="Q45" s="213"/>
      <c r="R45" s="213"/>
      <c r="S45" s="213"/>
      <c r="T45" s="219"/>
      <c r="U45"/>
      <c r="V45" s="213" t="s">
        <v>429</v>
      </c>
      <c r="W45" s="199" t="s">
        <v>31</v>
      </c>
      <c r="X45" s="199"/>
      <c r="Y45" s="213"/>
      <c r="Z45" s="213"/>
      <c r="AA45" s="213"/>
      <c r="AB45" s="213"/>
      <c r="AC45"/>
    </row>
    <row r="46" spans="1:29" ht="32">
      <c r="A46" s="190">
        <v>3</v>
      </c>
      <c r="B46" t="s">
        <v>424</v>
      </c>
      <c r="C46" t="s">
        <v>425</v>
      </c>
      <c r="D46" s="199" t="s">
        <v>430</v>
      </c>
      <c r="E46" s="193">
        <v>0</v>
      </c>
      <c r="F46" s="194">
        <v>1</v>
      </c>
      <c r="G46" s="193">
        <v>0</v>
      </c>
      <c r="H46" s="202" t="s">
        <v>431</v>
      </c>
      <c r="I46" s="202" t="s">
        <v>432</v>
      </c>
      <c r="J46" s="192" t="s">
        <v>356</v>
      </c>
      <c r="K46" s="192"/>
      <c r="L46" s="201">
        <v>33000000</v>
      </c>
      <c r="M46" s="201">
        <v>33000000</v>
      </c>
      <c r="N46" s="201">
        <v>33000000</v>
      </c>
      <c r="O46" s="201">
        <v>33000000</v>
      </c>
      <c r="P46" s="192"/>
      <c r="Q46" s="192"/>
      <c r="R46" s="192"/>
      <c r="S46" s="192"/>
      <c r="T46" s="201"/>
      <c r="U46" s="192"/>
      <c r="V46" s="192" t="s">
        <v>433</v>
      </c>
      <c r="W46" s="199" t="s">
        <v>31</v>
      </c>
      <c r="X46" s="192" t="s">
        <v>170</v>
      </c>
      <c r="Y46" s="192" t="s">
        <v>170</v>
      </c>
      <c r="Z46" s="192" t="s">
        <v>170</v>
      </c>
      <c r="AA46" s="192" t="s">
        <v>170</v>
      </c>
    </row>
    <row r="47" spans="1:29" ht="32">
      <c r="A47" s="190">
        <v>3</v>
      </c>
      <c r="B47" t="s">
        <v>424</v>
      </c>
      <c r="C47" t="s">
        <v>425</v>
      </c>
      <c r="D47" s="199" t="s">
        <v>430</v>
      </c>
      <c r="E47" s="193">
        <v>0</v>
      </c>
      <c r="F47" s="194">
        <v>1</v>
      </c>
      <c r="G47" s="193">
        <v>0</v>
      </c>
      <c r="H47" s="202" t="s">
        <v>434</v>
      </c>
      <c r="I47" s="202"/>
      <c r="J47" s="192" t="s">
        <v>136</v>
      </c>
      <c r="K47" s="192"/>
      <c r="L47" s="201">
        <v>33000000</v>
      </c>
      <c r="M47" s="201">
        <v>33000000</v>
      </c>
      <c r="N47" s="201">
        <v>33000000</v>
      </c>
      <c r="O47" s="201">
        <v>33000000</v>
      </c>
      <c r="P47" s="201"/>
      <c r="Q47" s="201"/>
      <c r="R47" s="201"/>
      <c r="S47" s="201"/>
      <c r="T47" s="201"/>
      <c r="U47" s="192"/>
      <c r="V47" s="192" t="s">
        <v>435</v>
      </c>
      <c r="W47" s="199" t="s">
        <v>31</v>
      </c>
      <c r="X47" s="199" t="s">
        <v>31</v>
      </c>
      <c r="Y47" s="199" t="s">
        <v>436</v>
      </c>
      <c r="Z47" s="192" t="s">
        <v>170</v>
      </c>
      <c r="AA47" s="192" t="s">
        <v>170</v>
      </c>
    </row>
    <row r="48" spans="1:29" ht="32">
      <c r="A48" s="190">
        <v>3</v>
      </c>
      <c r="B48" t="s">
        <v>424</v>
      </c>
      <c r="C48" t="s">
        <v>425</v>
      </c>
      <c r="D48" s="199" t="s">
        <v>430</v>
      </c>
      <c r="E48" s="193">
        <v>0</v>
      </c>
      <c r="F48" s="194">
        <v>1</v>
      </c>
      <c r="G48" s="193">
        <v>0</v>
      </c>
      <c r="H48" s="202" t="s">
        <v>437</v>
      </c>
      <c r="I48" s="202"/>
      <c r="J48" s="192" t="s">
        <v>136</v>
      </c>
      <c r="K48" s="192"/>
      <c r="L48" s="201">
        <v>33000000</v>
      </c>
      <c r="M48" s="201">
        <v>33000000</v>
      </c>
      <c r="N48" s="201">
        <v>33000000</v>
      </c>
      <c r="O48" s="201">
        <v>33000000</v>
      </c>
      <c r="P48" s="201"/>
      <c r="Q48" s="201"/>
      <c r="R48" s="201"/>
      <c r="S48" s="201"/>
      <c r="T48" s="192" t="s">
        <v>170</v>
      </c>
      <c r="U48" s="192" t="s">
        <v>170</v>
      </c>
      <c r="V48" s="192" t="s">
        <v>433</v>
      </c>
      <c r="W48" s="199" t="s">
        <v>31</v>
      </c>
      <c r="X48" s="199" t="s">
        <v>31</v>
      </c>
      <c r="Y48" s="199" t="s">
        <v>436</v>
      </c>
      <c r="Z48" s="192" t="s">
        <v>170</v>
      </c>
      <c r="AA48" s="192" t="s">
        <v>170</v>
      </c>
    </row>
    <row r="49" spans="1:30" ht="32">
      <c r="A49" s="190">
        <v>3</v>
      </c>
      <c r="B49" t="s">
        <v>424</v>
      </c>
      <c r="C49" t="s">
        <v>425</v>
      </c>
      <c r="D49" s="199" t="s">
        <v>394</v>
      </c>
      <c r="E49" s="193">
        <v>0</v>
      </c>
      <c r="F49" s="194">
        <v>0</v>
      </c>
      <c r="G49" s="193">
        <v>1</v>
      </c>
      <c r="H49" s="202" t="s">
        <v>438</v>
      </c>
      <c r="I49" s="202" t="s">
        <v>439</v>
      </c>
      <c r="J49" s="192" t="s">
        <v>356</v>
      </c>
      <c r="K49" s="192"/>
      <c r="L49" s="201"/>
      <c r="M49" s="201">
        <v>20000000</v>
      </c>
      <c r="N49" s="201">
        <v>20000000</v>
      </c>
      <c r="O49" s="201">
        <v>20000000</v>
      </c>
      <c r="P49" s="201"/>
      <c r="Q49" s="201"/>
      <c r="R49" s="201"/>
      <c r="S49" s="201"/>
      <c r="T49" s="201">
        <f>SUM(L49:O49)</f>
        <v>60000000</v>
      </c>
      <c r="U49" s="192" t="s">
        <v>440</v>
      </c>
      <c r="V49" s="192" t="s">
        <v>441</v>
      </c>
      <c r="W49" s="199" t="s">
        <v>31</v>
      </c>
      <c r="X49" s="199" t="s">
        <v>31</v>
      </c>
      <c r="Y49" s="199"/>
      <c r="Z49" s="192"/>
      <c r="AA49" s="192"/>
    </row>
    <row r="50" spans="1:30" ht="48">
      <c r="A50" s="190">
        <v>3</v>
      </c>
      <c r="B50" t="s">
        <v>424</v>
      </c>
      <c r="C50" t="s">
        <v>425</v>
      </c>
      <c r="D50" s="199" t="s">
        <v>351</v>
      </c>
      <c r="E50" s="193">
        <v>0</v>
      </c>
      <c r="F50" s="193">
        <v>0</v>
      </c>
      <c r="G50" s="194">
        <v>1</v>
      </c>
      <c r="H50" s="202" t="s">
        <v>438</v>
      </c>
      <c r="I50" s="202" t="s">
        <v>439</v>
      </c>
      <c r="J50" s="192" t="s">
        <v>356</v>
      </c>
      <c r="K50" s="201">
        <v>17800000</v>
      </c>
      <c r="L50" s="201">
        <v>100000000</v>
      </c>
      <c r="M50" s="201">
        <v>100000000</v>
      </c>
      <c r="N50" s="201">
        <v>140000000</v>
      </c>
      <c r="O50" s="201">
        <v>140000000</v>
      </c>
      <c r="P50" s="192"/>
      <c r="Q50" s="192"/>
      <c r="R50" s="192"/>
      <c r="S50" s="192"/>
      <c r="T50" s="201">
        <f>SUM(L50:O50)</f>
        <v>480000000</v>
      </c>
      <c r="U50" s="221"/>
      <c r="V50" s="192" t="s">
        <v>442</v>
      </c>
      <c r="W50" s="199" t="s">
        <v>31</v>
      </c>
      <c r="X50" s="199" t="s">
        <v>31</v>
      </c>
      <c r="Y50" s="192" t="s">
        <v>170</v>
      </c>
      <c r="Z50" s="199" t="s">
        <v>31</v>
      </c>
      <c r="AA50" s="199" t="s">
        <v>31</v>
      </c>
    </row>
    <row r="51" spans="1:30" ht="16">
      <c r="A51" s="190">
        <v>3</v>
      </c>
      <c r="B51" t="s">
        <v>424</v>
      </c>
      <c r="C51" t="s">
        <v>425</v>
      </c>
      <c r="D51" s="199" t="s">
        <v>443</v>
      </c>
      <c r="E51" s="193">
        <v>0</v>
      </c>
      <c r="F51" s="193">
        <v>0</v>
      </c>
      <c r="G51" s="194">
        <v>1</v>
      </c>
      <c r="H51" s="202" t="s">
        <v>444</v>
      </c>
      <c r="I51" s="202"/>
      <c r="J51" s="192" t="s">
        <v>379</v>
      </c>
      <c r="K51" s="192"/>
      <c r="L51" s="192"/>
      <c r="M51" s="192"/>
      <c r="N51" s="192"/>
      <c r="O51" s="192"/>
      <c r="P51" s="192"/>
      <c r="Q51" s="192"/>
      <c r="R51" s="192"/>
      <c r="S51" s="192"/>
      <c r="T51" s="192"/>
      <c r="U51" s="192"/>
      <c r="V51" s="192"/>
      <c r="W51" s="199" t="s">
        <v>31</v>
      </c>
      <c r="X51" s="199" t="s">
        <v>307</v>
      </c>
      <c r="Y51" s="192"/>
      <c r="Z51" s="192"/>
      <c r="AA51" s="192"/>
    </row>
    <row r="52" spans="1:30" s="180" customFormat="1" ht="16">
      <c r="A52" s="222">
        <v>3</v>
      </c>
      <c r="B52" s="222" t="s">
        <v>424</v>
      </c>
      <c r="C52" s="222" t="s">
        <v>425</v>
      </c>
      <c r="D52" s="199" t="s">
        <v>443</v>
      </c>
      <c r="E52" s="193">
        <v>0</v>
      </c>
      <c r="F52" s="193">
        <v>1</v>
      </c>
      <c r="G52" s="194">
        <v>0</v>
      </c>
      <c r="H52" s="202" t="s">
        <v>445</v>
      </c>
      <c r="I52" s="202"/>
      <c r="J52" s="192" t="s">
        <v>379</v>
      </c>
      <c r="K52" s="192"/>
      <c r="L52" s="192"/>
      <c r="M52" s="201">
        <v>25000000</v>
      </c>
      <c r="N52" s="201">
        <v>25000000</v>
      </c>
      <c r="O52" s="201">
        <v>25000000</v>
      </c>
      <c r="P52" s="192"/>
      <c r="Q52" s="192"/>
      <c r="R52" s="192"/>
      <c r="S52" s="192"/>
      <c r="T52" s="192"/>
      <c r="U52" s="192"/>
      <c r="V52" s="192" t="s">
        <v>446</v>
      </c>
      <c r="W52" s="199" t="s">
        <v>31</v>
      </c>
      <c r="X52" s="199"/>
      <c r="Y52" s="192"/>
      <c r="Z52" s="192"/>
      <c r="AA52" s="192"/>
      <c r="AB52"/>
    </row>
    <row r="53" spans="1:30" ht="16">
      <c r="A53" s="222">
        <v>3</v>
      </c>
      <c r="B53" s="222" t="s">
        <v>424</v>
      </c>
      <c r="C53" s="222" t="s">
        <v>425</v>
      </c>
      <c r="D53" s="199" t="s">
        <v>447</v>
      </c>
      <c r="E53" s="193">
        <v>0</v>
      </c>
      <c r="F53" s="193">
        <v>0</v>
      </c>
      <c r="G53" s="194">
        <v>1</v>
      </c>
      <c r="H53" s="202" t="s">
        <v>448</v>
      </c>
      <c r="I53" s="202"/>
      <c r="J53" s="199" t="s">
        <v>213</v>
      </c>
      <c r="K53" s="199"/>
      <c r="L53" s="199"/>
      <c r="M53" s="199"/>
      <c r="N53" s="199"/>
      <c r="O53" s="199"/>
      <c r="P53" s="199"/>
      <c r="Q53" s="199"/>
      <c r="R53" s="199"/>
      <c r="S53" s="199"/>
      <c r="T53" s="192" t="s">
        <v>170</v>
      </c>
      <c r="U53" s="192" t="s">
        <v>170</v>
      </c>
      <c r="V53" s="192" t="s">
        <v>170</v>
      </c>
      <c r="W53" s="199" t="s">
        <v>31</v>
      </c>
      <c r="X53" s="192" t="s">
        <v>170</v>
      </c>
      <c r="Y53" s="192" t="s">
        <v>170</v>
      </c>
      <c r="Z53" s="192" t="s">
        <v>170</v>
      </c>
      <c r="AA53" s="192" t="s">
        <v>170</v>
      </c>
    </row>
    <row r="54" spans="1:30" ht="16">
      <c r="A54" s="222">
        <v>3</v>
      </c>
      <c r="B54" s="222" t="s">
        <v>424</v>
      </c>
      <c r="C54" s="222" t="s">
        <v>425</v>
      </c>
      <c r="D54" s="199" t="s">
        <v>449</v>
      </c>
      <c r="E54" s="193">
        <v>0</v>
      </c>
      <c r="F54" s="194">
        <v>1</v>
      </c>
      <c r="G54" s="193">
        <v>0</v>
      </c>
      <c r="H54" s="199" t="s">
        <v>450</v>
      </c>
      <c r="I54" s="199" t="s">
        <v>451</v>
      </c>
      <c r="J54" s="199" t="s">
        <v>360</v>
      </c>
      <c r="K54" s="199"/>
      <c r="L54" s="201"/>
      <c r="M54" s="201"/>
      <c r="N54" s="201"/>
      <c r="O54" s="201"/>
      <c r="P54" s="201"/>
      <c r="Q54" s="201"/>
      <c r="R54" s="201"/>
      <c r="S54" s="201"/>
      <c r="T54" s="192" t="s">
        <v>170</v>
      </c>
      <c r="U54" s="199"/>
      <c r="V54" s="192" t="s">
        <v>170</v>
      </c>
      <c r="W54" s="199" t="s">
        <v>31</v>
      </c>
      <c r="X54" s="199" t="s">
        <v>31</v>
      </c>
      <c r="Y54" s="192" t="s">
        <v>170</v>
      </c>
      <c r="Z54" s="192" t="s">
        <v>170</v>
      </c>
      <c r="AA54" s="192" t="s">
        <v>170</v>
      </c>
    </row>
    <row r="55" spans="1:30" ht="16">
      <c r="A55" s="222">
        <v>3</v>
      </c>
      <c r="B55" s="222" t="s">
        <v>424</v>
      </c>
      <c r="C55" s="222" t="s">
        <v>425</v>
      </c>
      <c r="D55" s="199" t="s">
        <v>449</v>
      </c>
      <c r="E55" s="193">
        <v>0</v>
      </c>
      <c r="F55" s="194">
        <v>1</v>
      </c>
      <c r="G55" s="193">
        <v>0</v>
      </c>
      <c r="H55" s="199" t="s">
        <v>450</v>
      </c>
      <c r="I55" s="199" t="s">
        <v>451</v>
      </c>
      <c r="J55" s="199" t="s">
        <v>360</v>
      </c>
      <c r="K55" s="199"/>
      <c r="L55" s="199"/>
      <c r="M55" s="199"/>
      <c r="N55" s="199"/>
      <c r="O55" s="199"/>
      <c r="P55" s="199"/>
      <c r="Q55" s="199"/>
      <c r="R55" s="199"/>
      <c r="S55" s="199"/>
      <c r="T55" s="192" t="s">
        <v>170</v>
      </c>
      <c r="U55" s="199"/>
      <c r="V55" s="192" t="s">
        <v>170</v>
      </c>
      <c r="W55" s="199" t="s">
        <v>31</v>
      </c>
      <c r="X55" s="199" t="s">
        <v>31</v>
      </c>
      <c r="Y55" s="192" t="s">
        <v>170</v>
      </c>
      <c r="Z55" s="192" t="s">
        <v>170</v>
      </c>
      <c r="AA55" s="192" t="s">
        <v>170</v>
      </c>
    </row>
    <row r="56" spans="1:30" ht="16">
      <c r="A56" s="222">
        <v>3</v>
      </c>
      <c r="B56" s="222" t="s">
        <v>424</v>
      </c>
      <c r="C56" s="222" t="s">
        <v>425</v>
      </c>
      <c r="D56" s="199" t="s">
        <v>449</v>
      </c>
      <c r="E56" s="193">
        <v>0</v>
      </c>
      <c r="F56" s="194">
        <v>1</v>
      </c>
      <c r="G56" s="193">
        <v>0</v>
      </c>
      <c r="H56" s="199" t="s">
        <v>452</v>
      </c>
      <c r="I56" s="199"/>
      <c r="J56" s="199" t="s">
        <v>213</v>
      </c>
      <c r="K56" s="199"/>
      <c r="L56" s="199"/>
      <c r="M56" s="199"/>
      <c r="N56" s="199"/>
      <c r="O56" s="199"/>
      <c r="P56" s="199"/>
      <c r="Q56" s="199"/>
      <c r="R56" s="199"/>
      <c r="S56" s="199"/>
      <c r="T56" s="192"/>
      <c r="U56" s="192"/>
      <c r="V56" s="192" t="s">
        <v>170</v>
      </c>
      <c r="W56" s="199" t="s">
        <v>31</v>
      </c>
      <c r="X56" s="192" t="s">
        <v>170</v>
      </c>
      <c r="Y56" s="192" t="s">
        <v>170</v>
      </c>
      <c r="Z56" s="192" t="s">
        <v>170</v>
      </c>
      <c r="AA56" s="192" t="s">
        <v>170</v>
      </c>
    </row>
    <row r="57" spans="1:30" ht="16">
      <c r="A57" s="222">
        <v>3</v>
      </c>
      <c r="B57" s="222" t="s">
        <v>424</v>
      </c>
      <c r="C57" s="222" t="s">
        <v>425</v>
      </c>
      <c r="D57" s="199" t="s">
        <v>449</v>
      </c>
      <c r="E57" s="193">
        <v>0</v>
      </c>
      <c r="F57" s="194">
        <v>1</v>
      </c>
      <c r="G57" s="193">
        <v>0</v>
      </c>
      <c r="H57" s="199" t="s">
        <v>453</v>
      </c>
      <c r="I57" s="199"/>
      <c r="J57" s="199" t="s">
        <v>136</v>
      </c>
      <c r="K57" s="199"/>
      <c r="L57" s="199"/>
      <c r="M57" s="199"/>
      <c r="N57" s="199"/>
      <c r="O57" s="199"/>
      <c r="P57" s="199"/>
      <c r="Q57" s="199"/>
      <c r="R57" s="199"/>
      <c r="S57" s="199"/>
      <c r="T57" s="192"/>
      <c r="U57" s="192"/>
      <c r="V57" s="192" t="s">
        <v>170</v>
      </c>
      <c r="W57" s="199" t="s">
        <v>31</v>
      </c>
      <c r="X57" s="192" t="s">
        <v>170</v>
      </c>
      <c r="Y57" s="192" t="s">
        <v>170</v>
      </c>
      <c r="Z57" s="192" t="s">
        <v>170</v>
      </c>
      <c r="AA57" s="192" t="s">
        <v>170</v>
      </c>
    </row>
    <row r="58" spans="1:30" s="180" customFormat="1" ht="16">
      <c r="A58" s="222">
        <v>3</v>
      </c>
      <c r="B58" s="222" t="s">
        <v>424</v>
      </c>
      <c r="C58" s="222" t="s">
        <v>425</v>
      </c>
      <c r="D58" s="199" t="s">
        <v>454</v>
      </c>
      <c r="E58" s="193">
        <v>0</v>
      </c>
      <c r="F58" s="194">
        <v>0</v>
      </c>
      <c r="G58" s="193">
        <v>1</v>
      </c>
      <c r="H58" s="199" t="s">
        <v>455</v>
      </c>
      <c r="I58" s="199" t="s">
        <v>456</v>
      </c>
      <c r="J58" s="199" t="s">
        <v>360</v>
      </c>
      <c r="K58" s="199"/>
      <c r="L58" s="199"/>
      <c r="M58" s="199"/>
      <c r="N58" s="199"/>
      <c r="O58" s="199"/>
      <c r="P58" s="199"/>
      <c r="Q58" s="199"/>
      <c r="R58" s="199"/>
      <c r="S58" s="199"/>
      <c r="T58" s="201">
        <v>200000000</v>
      </c>
      <c r="U58" s="192"/>
      <c r="V58" s="192"/>
      <c r="W58" s="199" t="s">
        <v>31</v>
      </c>
      <c r="X58" s="192"/>
      <c r="Y58" s="192"/>
      <c r="Z58" s="192"/>
      <c r="AA58" s="192"/>
      <c r="AB58"/>
    </row>
    <row r="59" spans="1:30" s="180" customFormat="1" ht="25.5" customHeight="1">
      <c r="A59" s="192">
        <v>4</v>
      </c>
      <c r="B59" s="223" t="s">
        <v>457</v>
      </c>
      <c r="C59" s="192" t="s">
        <v>425</v>
      </c>
      <c r="D59" s="199" t="s">
        <v>458</v>
      </c>
      <c r="E59" s="194">
        <v>1</v>
      </c>
      <c r="F59" s="193">
        <v>0</v>
      </c>
      <c r="G59" s="193">
        <v>0</v>
      </c>
      <c r="H59" s="199" t="s">
        <v>459</v>
      </c>
      <c r="I59" s="192"/>
      <c r="J59" s="199" t="s">
        <v>220</v>
      </c>
      <c r="K59" s="192"/>
      <c r="L59" s="201">
        <v>25000000</v>
      </c>
      <c r="M59" s="201">
        <v>25000000</v>
      </c>
      <c r="N59" s="201">
        <v>25000000</v>
      </c>
      <c r="O59" s="201">
        <v>25000000</v>
      </c>
      <c r="P59" s="192"/>
      <c r="Q59" s="192"/>
      <c r="R59" s="192"/>
      <c r="S59" s="192"/>
      <c r="T59" s="201">
        <v>100000000</v>
      </c>
      <c r="U59" s="192"/>
      <c r="V59" s="192" t="s">
        <v>460</v>
      </c>
      <c r="W59" s="199" t="s">
        <v>31</v>
      </c>
      <c r="X59" s="199" t="s">
        <v>31</v>
      </c>
      <c r="Y59" s="192"/>
      <c r="Z59" s="192"/>
      <c r="AA59" s="192"/>
      <c r="AB59" s="192"/>
      <c r="AC59" s="224"/>
      <c r="AD59" s="225"/>
    </row>
    <row r="60" spans="1:30" s="180" customFormat="1" ht="25.5" customHeight="1">
      <c r="A60" s="192">
        <v>4</v>
      </c>
      <c r="B60" s="223" t="s">
        <v>457</v>
      </c>
      <c r="C60" s="192" t="s">
        <v>425</v>
      </c>
      <c r="D60" s="199" t="s">
        <v>461</v>
      </c>
      <c r="E60" s="193">
        <v>0</v>
      </c>
      <c r="F60" s="194">
        <v>1</v>
      </c>
      <c r="G60" s="193">
        <v>0</v>
      </c>
      <c r="H60" s="199" t="s">
        <v>462</v>
      </c>
      <c r="I60" s="192"/>
      <c r="J60" s="199" t="s">
        <v>463</v>
      </c>
      <c r="K60" s="192"/>
      <c r="L60" s="192"/>
      <c r="M60" s="192"/>
      <c r="N60" s="192"/>
      <c r="O60" s="192"/>
      <c r="P60" s="192"/>
      <c r="Q60" s="192"/>
      <c r="R60" s="192"/>
      <c r="S60" s="192"/>
      <c r="T60" s="192"/>
      <c r="U60" s="192"/>
      <c r="V60" s="192"/>
      <c r="W60" s="199" t="s">
        <v>31</v>
      </c>
      <c r="X60" s="199" t="s">
        <v>31</v>
      </c>
      <c r="Y60" s="192"/>
      <c r="Z60" s="192"/>
      <c r="AA60" s="192"/>
      <c r="AB60" s="192"/>
      <c r="AC60" s="224"/>
      <c r="AD60" s="225"/>
    </row>
    <row r="61" spans="1:30" s="180" customFormat="1" ht="25.5" customHeight="1">
      <c r="A61" s="192">
        <v>4</v>
      </c>
      <c r="B61" s="223" t="s">
        <v>457</v>
      </c>
      <c r="C61" s="192" t="s">
        <v>425</v>
      </c>
      <c r="D61" s="199" t="s">
        <v>464</v>
      </c>
      <c r="E61" s="193">
        <v>0</v>
      </c>
      <c r="F61" s="194">
        <v>1</v>
      </c>
      <c r="G61" s="193">
        <v>0</v>
      </c>
      <c r="H61" s="199" t="s">
        <v>465</v>
      </c>
      <c r="I61" s="192"/>
      <c r="J61" s="199" t="s">
        <v>371</v>
      </c>
      <c r="K61" s="192"/>
      <c r="L61" s="192"/>
      <c r="M61" s="192"/>
      <c r="N61" s="192"/>
      <c r="O61" s="192"/>
      <c r="P61" s="192"/>
      <c r="Q61" s="192"/>
      <c r="R61" s="192"/>
      <c r="S61" s="192"/>
      <c r="T61" s="192"/>
      <c r="U61" s="192"/>
      <c r="V61" s="192"/>
      <c r="W61" s="199" t="s">
        <v>31</v>
      </c>
      <c r="X61" s="192"/>
      <c r="Y61" s="192"/>
      <c r="Z61" s="192"/>
      <c r="AA61" s="192"/>
      <c r="AB61" s="192"/>
      <c r="AC61" s="224"/>
      <c r="AD61" s="225"/>
    </row>
    <row r="62" spans="1:30" s="180" customFormat="1" ht="25.5" customHeight="1">
      <c r="A62" s="192">
        <v>4</v>
      </c>
      <c r="B62" s="223" t="s">
        <v>457</v>
      </c>
      <c r="C62" s="192" t="s">
        <v>425</v>
      </c>
      <c r="D62" s="199" t="s">
        <v>454</v>
      </c>
      <c r="E62" s="193">
        <v>0</v>
      </c>
      <c r="F62" s="193">
        <v>0</v>
      </c>
      <c r="G62" s="194">
        <v>1</v>
      </c>
      <c r="H62" s="199" t="s">
        <v>466</v>
      </c>
      <c r="I62" s="192"/>
      <c r="J62" s="199" t="s">
        <v>371</v>
      </c>
      <c r="K62" s="192"/>
      <c r="L62" s="192"/>
      <c r="M62" s="192"/>
      <c r="N62" s="192"/>
      <c r="O62" s="192"/>
      <c r="P62" s="192"/>
      <c r="Q62" s="192"/>
      <c r="R62" s="192"/>
      <c r="S62" s="192"/>
      <c r="T62" s="201">
        <v>125000000</v>
      </c>
      <c r="U62" s="192"/>
      <c r="V62" s="192"/>
      <c r="W62" s="199" t="s">
        <v>31</v>
      </c>
      <c r="X62" s="192"/>
      <c r="Y62" s="192"/>
      <c r="Z62" s="192"/>
      <c r="AA62" s="192"/>
      <c r="AB62" s="192"/>
      <c r="AC62" s="225"/>
      <c r="AD62" s="225"/>
    </row>
    <row r="63" spans="1:30" s="180" customFormat="1" ht="25.5" customHeight="1">
      <c r="A63" s="192">
        <v>4</v>
      </c>
      <c r="B63" s="223" t="s">
        <v>457</v>
      </c>
      <c r="C63" s="192" t="s">
        <v>425</v>
      </c>
      <c r="D63" s="192" t="s">
        <v>467</v>
      </c>
      <c r="E63" s="193">
        <v>0</v>
      </c>
      <c r="F63" s="194">
        <v>1</v>
      </c>
      <c r="G63" s="194">
        <v>1</v>
      </c>
      <c r="H63" s="199" t="s">
        <v>468</v>
      </c>
      <c r="I63" s="192"/>
      <c r="J63" s="199" t="s">
        <v>348</v>
      </c>
      <c r="K63" s="192"/>
      <c r="L63" s="192"/>
      <c r="M63" s="192"/>
      <c r="N63" s="192"/>
      <c r="O63" s="192"/>
      <c r="P63" s="192"/>
      <c r="Q63" s="192"/>
      <c r="R63" s="192"/>
      <c r="S63" s="192"/>
      <c r="T63" s="192"/>
      <c r="U63" s="192"/>
      <c r="V63" s="192"/>
      <c r="W63" s="199" t="s">
        <v>31</v>
      </c>
      <c r="X63" s="192"/>
      <c r="Y63" s="192"/>
      <c r="Z63" s="192"/>
      <c r="AA63" s="192"/>
      <c r="AB63" s="192"/>
      <c r="AC63" s="225"/>
      <c r="AD63" s="225"/>
    </row>
    <row r="64" spans="1:30" s="180" customFormat="1" ht="25.5" customHeight="1">
      <c r="A64" s="192">
        <v>4</v>
      </c>
      <c r="B64" s="223" t="s">
        <v>457</v>
      </c>
      <c r="C64" s="192" t="s">
        <v>425</v>
      </c>
      <c r="D64" s="199" t="s">
        <v>469</v>
      </c>
      <c r="E64" s="193">
        <v>0</v>
      </c>
      <c r="F64" s="226">
        <v>1</v>
      </c>
      <c r="G64" s="193">
        <v>0</v>
      </c>
      <c r="H64" s="199" t="s">
        <v>470</v>
      </c>
      <c r="I64" s="199" t="s">
        <v>471</v>
      </c>
      <c r="J64" s="199" t="s">
        <v>360</v>
      </c>
      <c r="K64" s="192"/>
      <c r="L64" s="192"/>
      <c r="M64" s="192"/>
      <c r="N64" s="192"/>
      <c r="O64" s="192"/>
      <c r="P64" s="192"/>
      <c r="Q64" s="192"/>
      <c r="R64" s="192"/>
      <c r="S64" s="192"/>
      <c r="T64" s="192"/>
      <c r="U64" s="192"/>
      <c r="V64" s="192"/>
      <c r="W64" s="199" t="s">
        <v>31</v>
      </c>
      <c r="X64" s="192"/>
      <c r="Y64" s="192"/>
      <c r="Z64" s="192"/>
      <c r="AA64" s="192"/>
      <c r="AB64" s="192"/>
      <c r="AC64" s="225"/>
      <c r="AD64" s="225"/>
    </row>
    <row r="65" spans="1:30" s="180" customFormat="1" ht="25.5" customHeight="1">
      <c r="A65" s="192">
        <v>4</v>
      </c>
      <c r="B65" s="223" t="s">
        <v>457</v>
      </c>
      <c r="C65" s="192" t="s">
        <v>425</v>
      </c>
      <c r="D65" s="199" t="s">
        <v>469</v>
      </c>
      <c r="E65" s="193">
        <v>0</v>
      </c>
      <c r="F65" s="226">
        <v>1</v>
      </c>
      <c r="G65" s="193">
        <v>0</v>
      </c>
      <c r="H65" s="199" t="s">
        <v>472</v>
      </c>
      <c r="I65" s="199" t="s">
        <v>428</v>
      </c>
      <c r="J65" s="199" t="s">
        <v>360</v>
      </c>
      <c r="K65" s="192"/>
      <c r="L65" s="192"/>
      <c r="M65" s="192"/>
      <c r="N65" s="192"/>
      <c r="O65" s="192"/>
      <c r="P65" s="192"/>
      <c r="Q65" s="192"/>
      <c r="R65" s="192"/>
      <c r="S65" s="192"/>
      <c r="T65" s="192"/>
      <c r="U65" s="192"/>
      <c r="V65" s="192" t="s">
        <v>473</v>
      </c>
      <c r="W65" s="199" t="s">
        <v>31</v>
      </c>
      <c r="X65" s="192"/>
      <c r="Y65" s="192"/>
      <c r="Z65" s="192"/>
      <c r="AA65" s="192"/>
      <c r="AB65" s="192"/>
      <c r="AC65" s="225"/>
      <c r="AD65" s="225"/>
    </row>
    <row r="66" spans="1:30" s="180" customFormat="1" ht="25.5" customHeight="1">
      <c r="A66" s="192">
        <v>4</v>
      </c>
      <c r="B66" s="223" t="s">
        <v>457</v>
      </c>
      <c r="C66" s="192" t="s">
        <v>425</v>
      </c>
      <c r="D66" s="199" t="s">
        <v>467</v>
      </c>
      <c r="E66" s="193">
        <v>0</v>
      </c>
      <c r="F66" s="193">
        <v>0</v>
      </c>
      <c r="G66" s="194">
        <v>1</v>
      </c>
      <c r="H66" s="199" t="s">
        <v>474</v>
      </c>
      <c r="I66" s="192" t="s">
        <v>410</v>
      </c>
      <c r="J66" s="192" t="s">
        <v>356</v>
      </c>
      <c r="K66" s="192"/>
      <c r="L66" s="192"/>
      <c r="M66" s="192"/>
      <c r="N66" s="192"/>
      <c r="O66" s="192"/>
      <c r="P66" s="192"/>
      <c r="Q66" s="192"/>
      <c r="R66" s="192"/>
      <c r="S66" s="192"/>
      <c r="T66" s="192"/>
      <c r="U66" s="192"/>
      <c r="V66" s="192"/>
      <c r="W66" s="199" t="s">
        <v>31</v>
      </c>
      <c r="X66" s="199" t="s">
        <v>31</v>
      </c>
      <c r="Y66" s="199" t="s">
        <v>31</v>
      </c>
      <c r="Z66" s="192"/>
      <c r="AA66" s="192"/>
      <c r="AB66" s="192"/>
      <c r="AC66" s="225"/>
      <c r="AD66" s="225"/>
    </row>
    <row r="67" spans="1:30" s="180" customFormat="1" ht="25.5" customHeight="1">
      <c r="A67" s="192">
        <v>4</v>
      </c>
      <c r="B67" s="223" t="s">
        <v>457</v>
      </c>
      <c r="C67" s="192" t="s">
        <v>425</v>
      </c>
      <c r="D67" s="199" t="s">
        <v>475</v>
      </c>
      <c r="E67" s="193">
        <v>0</v>
      </c>
      <c r="F67" s="226">
        <v>1</v>
      </c>
      <c r="G67" s="226">
        <v>1</v>
      </c>
      <c r="H67" s="199" t="s">
        <v>476</v>
      </c>
      <c r="I67" s="192"/>
      <c r="J67" s="192" t="s">
        <v>371</v>
      </c>
      <c r="K67" s="192"/>
      <c r="L67" s="227">
        <v>100000000</v>
      </c>
      <c r="M67" s="201">
        <v>150000000</v>
      </c>
      <c r="N67" s="201">
        <v>187500000</v>
      </c>
      <c r="O67" s="201">
        <v>187500000</v>
      </c>
      <c r="P67" s="192"/>
      <c r="Q67" s="192"/>
      <c r="R67" s="192"/>
      <c r="S67" s="192"/>
      <c r="T67" s="227">
        <f>SUM(L67:O67)</f>
        <v>625000000</v>
      </c>
      <c r="U67" s="192"/>
      <c r="V67" s="192" t="s">
        <v>477</v>
      </c>
      <c r="W67" s="199" t="s">
        <v>31</v>
      </c>
      <c r="X67" s="199" t="s">
        <v>31</v>
      </c>
      <c r="Y67" s="192"/>
      <c r="Z67" s="192"/>
      <c r="AA67" s="192"/>
      <c r="AB67" s="192"/>
      <c r="AC67" s="225"/>
      <c r="AD67" s="225"/>
    </row>
    <row r="68" spans="1:30" s="180" customFormat="1" ht="25.5" customHeight="1">
      <c r="A68" s="192">
        <v>4</v>
      </c>
      <c r="B68" s="223" t="s">
        <v>457</v>
      </c>
      <c r="C68" s="192" t="s">
        <v>425</v>
      </c>
      <c r="D68" s="199" t="s">
        <v>478</v>
      </c>
      <c r="E68" s="194">
        <v>1</v>
      </c>
      <c r="F68" s="193">
        <v>0</v>
      </c>
      <c r="G68" s="193">
        <v>0</v>
      </c>
      <c r="H68" s="199" t="s">
        <v>479</v>
      </c>
      <c r="I68" s="192"/>
      <c r="J68" s="192" t="s">
        <v>480</v>
      </c>
      <c r="K68" s="192"/>
      <c r="L68" s="192"/>
      <c r="M68" s="192"/>
      <c r="N68" s="192"/>
      <c r="O68" s="192"/>
      <c r="P68" s="192"/>
      <c r="Q68" s="192"/>
      <c r="R68" s="192"/>
      <c r="S68" s="192"/>
      <c r="T68" s="192"/>
      <c r="U68" s="192"/>
      <c r="V68" s="192"/>
      <c r="W68" s="199" t="s">
        <v>31</v>
      </c>
      <c r="X68" s="192"/>
      <c r="Y68" s="192"/>
      <c r="Z68" s="192"/>
      <c r="AA68" s="192"/>
      <c r="AB68" s="192"/>
      <c r="AC68" s="225"/>
      <c r="AD68" s="225"/>
    </row>
    <row r="69" spans="1:30" s="180" customFormat="1" ht="25.5" customHeight="1">
      <c r="A69" s="192">
        <v>4</v>
      </c>
      <c r="B69" s="223" t="s">
        <v>457</v>
      </c>
      <c r="C69" s="192" t="s">
        <v>425</v>
      </c>
      <c r="D69" s="199" t="s">
        <v>481</v>
      </c>
      <c r="E69" s="193">
        <v>0</v>
      </c>
      <c r="F69" s="194">
        <v>1</v>
      </c>
      <c r="G69" s="193">
        <v>0</v>
      </c>
      <c r="H69" s="199" t="s">
        <v>482</v>
      </c>
      <c r="I69" s="192" t="s">
        <v>483</v>
      </c>
      <c r="J69" s="199" t="s">
        <v>360</v>
      </c>
      <c r="K69" s="192"/>
      <c r="L69" s="192"/>
      <c r="M69" s="192"/>
      <c r="N69" s="192"/>
      <c r="O69" s="192"/>
      <c r="P69" s="192"/>
      <c r="Q69" s="192"/>
      <c r="R69" s="192"/>
      <c r="S69" s="192"/>
      <c r="T69" s="192"/>
      <c r="U69" s="192"/>
      <c r="V69" s="199" t="s">
        <v>484</v>
      </c>
      <c r="W69" s="199" t="s">
        <v>31</v>
      </c>
      <c r="X69" s="199" t="s">
        <v>31</v>
      </c>
      <c r="Y69" s="199" t="s">
        <v>31</v>
      </c>
      <c r="Z69" s="192"/>
      <c r="AA69" s="192"/>
      <c r="AB69" s="192"/>
      <c r="AC69" s="225"/>
      <c r="AD69" s="225"/>
    </row>
    <row r="70" spans="1:30" s="180" customFormat="1" ht="25.5" customHeight="1">
      <c r="A70" s="192">
        <v>4</v>
      </c>
      <c r="B70" s="223" t="s">
        <v>457</v>
      </c>
      <c r="C70" s="192" t="s">
        <v>425</v>
      </c>
      <c r="D70" s="199" t="s">
        <v>481</v>
      </c>
      <c r="E70" s="193">
        <v>0</v>
      </c>
      <c r="F70" s="194">
        <v>1</v>
      </c>
      <c r="G70" s="193">
        <v>0</v>
      </c>
      <c r="H70" s="199" t="s">
        <v>485</v>
      </c>
      <c r="I70" s="192"/>
      <c r="J70" s="199" t="s">
        <v>25</v>
      </c>
      <c r="K70" s="192"/>
      <c r="L70" s="192"/>
      <c r="M70" s="192"/>
      <c r="N70" s="192"/>
      <c r="O70" s="192"/>
      <c r="P70" s="192"/>
      <c r="Q70" s="192"/>
      <c r="R70" s="192"/>
      <c r="S70" s="192"/>
      <c r="T70" s="192"/>
      <c r="U70" s="192"/>
      <c r="V70" s="192"/>
      <c r="W70" s="199" t="s">
        <v>31</v>
      </c>
      <c r="X70" s="199" t="s">
        <v>31</v>
      </c>
      <c r="Y70" s="199" t="s">
        <v>31</v>
      </c>
      <c r="Z70" s="192"/>
      <c r="AA70" s="192"/>
      <c r="AB70" s="192"/>
      <c r="AC70" s="225"/>
      <c r="AD70" s="225"/>
    </row>
    <row r="71" spans="1:30" s="180" customFormat="1" ht="25.5" customHeight="1">
      <c r="A71" s="192">
        <v>4</v>
      </c>
      <c r="B71" s="223" t="s">
        <v>457</v>
      </c>
      <c r="C71" s="192" t="s">
        <v>425</v>
      </c>
      <c r="D71" s="199" t="s">
        <v>475</v>
      </c>
      <c r="E71" s="193">
        <v>0</v>
      </c>
      <c r="F71" s="226">
        <v>1</v>
      </c>
      <c r="G71" s="193">
        <v>0</v>
      </c>
      <c r="H71" s="199" t="s">
        <v>486</v>
      </c>
      <c r="I71" s="192"/>
      <c r="J71" s="199" t="s">
        <v>371</v>
      </c>
      <c r="K71" s="192"/>
      <c r="L71" s="192"/>
      <c r="M71" s="192"/>
      <c r="N71" s="192"/>
      <c r="O71" s="192"/>
      <c r="P71" s="192"/>
      <c r="Q71" s="192"/>
      <c r="R71" s="192"/>
      <c r="S71" s="192"/>
      <c r="T71" s="192"/>
      <c r="U71" s="192"/>
      <c r="V71" s="192"/>
      <c r="W71" s="199" t="s">
        <v>31</v>
      </c>
      <c r="X71" s="192"/>
      <c r="Y71" s="192"/>
      <c r="Z71" s="192"/>
      <c r="AA71" s="192"/>
      <c r="AB71" s="192"/>
      <c r="AC71" s="225"/>
      <c r="AD71" s="225"/>
    </row>
    <row r="72" spans="1:30" s="180" customFormat="1" ht="25.5" customHeight="1">
      <c r="A72" s="192">
        <v>4</v>
      </c>
      <c r="B72" s="223" t="s">
        <v>457</v>
      </c>
      <c r="C72" s="192" t="s">
        <v>425</v>
      </c>
      <c r="D72" s="199" t="s">
        <v>475</v>
      </c>
      <c r="E72" s="193">
        <v>1</v>
      </c>
      <c r="F72" s="226">
        <v>0</v>
      </c>
      <c r="G72" s="193">
        <v>0</v>
      </c>
      <c r="H72" s="199" t="s">
        <v>207</v>
      </c>
      <c r="I72" s="192"/>
      <c r="J72" s="199" t="s">
        <v>207</v>
      </c>
      <c r="K72" s="192"/>
      <c r="L72" s="192"/>
      <c r="M72" s="192"/>
      <c r="N72" s="192"/>
      <c r="O72" s="192"/>
      <c r="P72" s="192"/>
      <c r="Q72" s="192"/>
      <c r="R72" s="192"/>
      <c r="S72" s="192"/>
      <c r="T72" s="192"/>
      <c r="U72" s="192"/>
      <c r="V72" s="192" t="s">
        <v>487</v>
      </c>
      <c r="W72" s="199" t="s">
        <v>31</v>
      </c>
      <c r="X72" s="199" t="s">
        <v>31</v>
      </c>
      <c r="Y72" s="192"/>
      <c r="Z72" s="192"/>
      <c r="AA72" s="192"/>
      <c r="AB72" s="192"/>
      <c r="AC72" s="225"/>
      <c r="AD72" s="225"/>
    </row>
    <row r="73" spans="1:30" s="180" customFormat="1" ht="25.5" customHeight="1">
      <c r="A73" s="192">
        <v>4</v>
      </c>
      <c r="B73" s="223" t="s">
        <v>457</v>
      </c>
      <c r="C73" s="192" t="s">
        <v>425</v>
      </c>
      <c r="D73" s="199" t="s">
        <v>488</v>
      </c>
      <c r="E73" s="193">
        <v>0</v>
      </c>
      <c r="F73" s="194">
        <v>1</v>
      </c>
      <c r="G73" s="193">
        <v>0</v>
      </c>
      <c r="H73" s="199" t="s">
        <v>489</v>
      </c>
      <c r="I73" s="192"/>
      <c r="J73" s="199" t="s">
        <v>371</v>
      </c>
      <c r="K73" s="192"/>
      <c r="L73" s="192"/>
      <c r="M73" s="192"/>
      <c r="N73" s="192"/>
      <c r="O73" s="192"/>
      <c r="P73" s="192"/>
      <c r="Q73" s="192"/>
      <c r="R73" s="192"/>
      <c r="S73" s="192"/>
      <c r="T73" s="192"/>
      <c r="U73" s="192"/>
      <c r="V73" s="192"/>
      <c r="W73" s="199" t="s">
        <v>31</v>
      </c>
      <c r="X73" s="192"/>
      <c r="Y73" s="192"/>
      <c r="Z73" s="192"/>
      <c r="AA73" s="192"/>
      <c r="AB73" s="192"/>
      <c r="AC73" s="225"/>
      <c r="AD73" s="225"/>
    </row>
    <row r="74" spans="1:30" s="180" customFormat="1" ht="25.5" customHeight="1">
      <c r="A74" s="192">
        <v>4</v>
      </c>
      <c r="B74" s="223" t="s">
        <v>457</v>
      </c>
      <c r="C74" s="192" t="s">
        <v>425</v>
      </c>
      <c r="D74" s="199" t="s">
        <v>490</v>
      </c>
      <c r="E74" s="193">
        <v>0</v>
      </c>
      <c r="F74" s="194">
        <v>1</v>
      </c>
      <c r="G74" s="193">
        <v>0</v>
      </c>
      <c r="H74" s="199" t="s">
        <v>491</v>
      </c>
      <c r="I74" s="192"/>
      <c r="J74" s="199" t="s">
        <v>371</v>
      </c>
      <c r="K74" s="192"/>
      <c r="L74" s="192"/>
      <c r="M74" s="192"/>
      <c r="N74" s="192"/>
      <c r="O74" s="192"/>
      <c r="P74" s="192"/>
      <c r="Q74" s="192"/>
      <c r="R74" s="192"/>
      <c r="S74" s="192"/>
      <c r="T74" s="192"/>
      <c r="U74" s="192"/>
      <c r="V74" s="192"/>
      <c r="W74" s="199" t="s">
        <v>31</v>
      </c>
      <c r="X74" s="192"/>
      <c r="Y74" s="192"/>
      <c r="Z74" s="192"/>
      <c r="AA74" s="192"/>
      <c r="AB74" s="192"/>
      <c r="AC74" s="225"/>
      <c r="AD74" s="225"/>
    </row>
    <row r="75" spans="1:30" s="180" customFormat="1" ht="25.5" customHeight="1">
      <c r="A75" s="192">
        <v>4</v>
      </c>
      <c r="B75" s="223" t="s">
        <v>457</v>
      </c>
      <c r="C75" s="192" t="s">
        <v>425</v>
      </c>
      <c r="D75" s="199" t="s">
        <v>421</v>
      </c>
      <c r="E75" s="193">
        <v>0</v>
      </c>
      <c r="F75" s="193">
        <v>0</v>
      </c>
      <c r="G75" s="194">
        <v>1</v>
      </c>
      <c r="H75" s="199" t="s">
        <v>422</v>
      </c>
      <c r="I75" s="192"/>
      <c r="J75" s="199" t="s">
        <v>371</v>
      </c>
      <c r="K75" s="192"/>
      <c r="L75" s="192"/>
      <c r="M75" s="192"/>
      <c r="N75" s="192"/>
      <c r="O75" s="192"/>
      <c r="P75" s="192"/>
      <c r="Q75" s="192"/>
      <c r="R75" s="192"/>
      <c r="S75" s="192"/>
      <c r="T75" s="192"/>
      <c r="U75" s="192"/>
      <c r="V75" s="192"/>
      <c r="W75" s="199" t="s">
        <v>31</v>
      </c>
      <c r="X75" s="192"/>
      <c r="Y75" s="192"/>
      <c r="Z75" s="192"/>
      <c r="AA75" s="192"/>
      <c r="AB75" s="192"/>
      <c r="AC75" s="225"/>
      <c r="AD75" s="225"/>
    </row>
    <row r="76" spans="1:30" s="180" customFormat="1" ht="25.5" customHeight="1">
      <c r="A76" s="192">
        <v>4</v>
      </c>
      <c r="B76" s="223" t="s">
        <v>457</v>
      </c>
      <c r="C76" s="192" t="s">
        <v>425</v>
      </c>
      <c r="D76" s="192" t="s">
        <v>492</v>
      </c>
      <c r="E76" s="193">
        <v>0</v>
      </c>
      <c r="F76" s="193">
        <v>0</v>
      </c>
      <c r="G76" s="194">
        <v>1</v>
      </c>
      <c r="H76" s="199" t="s">
        <v>493</v>
      </c>
      <c r="I76" s="192"/>
      <c r="J76" s="199" t="s">
        <v>136</v>
      </c>
      <c r="K76" s="192"/>
      <c r="L76" s="192"/>
      <c r="M76" s="192"/>
      <c r="N76" s="192"/>
      <c r="O76" s="192"/>
      <c r="P76" s="192"/>
      <c r="Q76" s="192"/>
      <c r="R76" s="192"/>
      <c r="S76" s="192"/>
      <c r="T76" s="192"/>
      <c r="U76" s="192"/>
      <c r="V76" s="192" t="s">
        <v>494</v>
      </c>
      <c r="W76" s="199" t="s">
        <v>31</v>
      </c>
      <c r="X76" s="192"/>
      <c r="Y76" s="192"/>
      <c r="Z76" s="192"/>
      <c r="AA76" s="192"/>
      <c r="AB76" s="192"/>
      <c r="AC76" s="225"/>
      <c r="AD76" s="225"/>
    </row>
    <row r="77" spans="1:30" s="180" customFormat="1" ht="25.5" customHeight="1">
      <c r="A77" s="192">
        <v>4</v>
      </c>
      <c r="B77" s="223" t="s">
        <v>457</v>
      </c>
      <c r="C77" s="192" t="s">
        <v>425</v>
      </c>
      <c r="D77" s="199" t="s">
        <v>495</v>
      </c>
      <c r="E77" s="194">
        <v>1</v>
      </c>
      <c r="F77" s="193">
        <v>0</v>
      </c>
      <c r="G77" s="193">
        <v>0</v>
      </c>
      <c r="H77" s="199" t="s">
        <v>496</v>
      </c>
      <c r="I77" s="192"/>
      <c r="J77" s="199" t="s">
        <v>371</v>
      </c>
      <c r="K77" s="192"/>
      <c r="L77" s="192"/>
      <c r="M77" s="192"/>
      <c r="N77" s="192"/>
      <c r="O77" s="192"/>
      <c r="P77" s="192"/>
      <c r="Q77" s="192"/>
      <c r="R77" s="192"/>
      <c r="S77" s="192"/>
      <c r="T77" s="192"/>
      <c r="U77" s="192"/>
      <c r="V77" s="192"/>
      <c r="W77" s="199" t="s">
        <v>31</v>
      </c>
      <c r="X77" s="192"/>
      <c r="Y77" s="192"/>
      <c r="Z77" s="192"/>
      <c r="AA77" s="192"/>
      <c r="AB77" s="192"/>
      <c r="AC77" s="225"/>
      <c r="AD77" s="225"/>
    </row>
    <row r="78" spans="1:30" s="180" customFormat="1" ht="25.5" customHeight="1">
      <c r="A78" s="192">
        <v>4</v>
      </c>
      <c r="B78" s="223" t="s">
        <v>457</v>
      </c>
      <c r="C78" s="192" t="s">
        <v>425</v>
      </c>
      <c r="D78" s="199" t="s">
        <v>497</v>
      </c>
      <c r="E78" s="193">
        <v>0</v>
      </c>
      <c r="F78" s="194">
        <v>1</v>
      </c>
      <c r="G78" s="193">
        <v>0</v>
      </c>
      <c r="H78" s="199" t="s">
        <v>498</v>
      </c>
      <c r="I78" s="192"/>
      <c r="J78" s="199" t="s">
        <v>371</v>
      </c>
      <c r="K78" s="192"/>
      <c r="L78" s="192"/>
      <c r="M78" s="192"/>
      <c r="N78" s="192"/>
      <c r="O78" s="192"/>
      <c r="P78" s="192"/>
      <c r="Q78" s="192"/>
      <c r="R78" s="192"/>
      <c r="S78" s="192"/>
      <c r="T78" s="192"/>
      <c r="U78" s="192"/>
      <c r="V78" s="192"/>
      <c r="W78" s="199" t="s">
        <v>31</v>
      </c>
      <c r="X78" s="192"/>
      <c r="Y78" s="192"/>
      <c r="Z78" s="192"/>
      <c r="AA78" s="192"/>
      <c r="AB78" s="192"/>
      <c r="AC78" s="224"/>
      <c r="AD78" s="225"/>
    </row>
    <row r="79" spans="1:30" s="180" customFormat="1" ht="25.5" customHeight="1">
      <c r="A79" s="190">
        <v>5</v>
      </c>
      <c r="B79" s="192" t="s">
        <v>499</v>
      </c>
      <c r="C79" t="s">
        <v>500</v>
      </c>
      <c r="D79" s="199" t="s">
        <v>501</v>
      </c>
      <c r="E79" s="214">
        <v>1</v>
      </c>
      <c r="F79" s="214">
        <v>0</v>
      </c>
      <c r="G79" s="214">
        <v>0</v>
      </c>
      <c r="H79" s="199" t="s">
        <v>502</v>
      </c>
      <c r="I79" s="192"/>
      <c r="J79" s="199" t="s">
        <v>371</v>
      </c>
      <c r="K79" s="192"/>
      <c r="L79" s="192"/>
      <c r="M79" s="192"/>
      <c r="N79" s="192"/>
      <c r="O79" s="192"/>
      <c r="P79" s="192"/>
      <c r="Q79" s="192"/>
      <c r="R79" s="192"/>
      <c r="S79" s="192"/>
      <c r="T79" s="192"/>
      <c r="U79" s="192"/>
      <c r="V79" s="192"/>
      <c r="W79" s="199"/>
      <c r="X79" s="192"/>
      <c r="Y79" s="192"/>
      <c r="Z79" s="192"/>
      <c r="AA79" s="192"/>
      <c r="AB79" s="192"/>
      <c r="AC79" s="224"/>
      <c r="AD79" s="225"/>
    </row>
    <row r="80" spans="1:30" s="180" customFormat="1" ht="25.5" customHeight="1">
      <c r="A80" s="190">
        <v>5</v>
      </c>
      <c r="B80" s="192" t="s">
        <v>499</v>
      </c>
      <c r="C80" t="s">
        <v>500</v>
      </c>
      <c r="D80" s="199" t="s">
        <v>389</v>
      </c>
      <c r="E80" s="214">
        <v>1</v>
      </c>
      <c r="F80" s="214">
        <v>0</v>
      </c>
      <c r="G80" s="214">
        <v>0</v>
      </c>
      <c r="H80" s="199"/>
      <c r="I80" s="192"/>
      <c r="J80" s="199"/>
      <c r="K80" s="192"/>
      <c r="L80" s="192"/>
      <c r="M80" s="192"/>
      <c r="N80" s="192"/>
      <c r="O80" s="192"/>
      <c r="P80" s="192"/>
      <c r="Q80" s="192"/>
      <c r="R80" s="192"/>
      <c r="S80" s="192"/>
      <c r="T80" s="192"/>
      <c r="U80" s="192"/>
      <c r="V80" s="199" t="s">
        <v>503</v>
      </c>
      <c r="W80" s="199"/>
      <c r="X80" s="192"/>
      <c r="Y80" s="192"/>
      <c r="Z80" s="192"/>
      <c r="AA80" s="192"/>
      <c r="AB80" s="192"/>
      <c r="AC80" s="224"/>
      <c r="AD80" s="225"/>
    </row>
    <row r="81" spans="1:29" s="216" customFormat="1" ht="16">
      <c r="A81" s="190">
        <v>5</v>
      </c>
      <c r="B81" s="192" t="s">
        <v>499</v>
      </c>
      <c r="C81" t="s">
        <v>500</v>
      </c>
      <c r="D81" s="199" t="s">
        <v>499</v>
      </c>
      <c r="E81" s="214">
        <v>0</v>
      </c>
      <c r="F81" s="214">
        <v>1</v>
      </c>
      <c r="G81" s="214"/>
      <c r="H81" s="209" t="s">
        <v>344</v>
      </c>
      <c r="I81" s="209"/>
      <c r="J81" s="199" t="s">
        <v>504</v>
      </c>
      <c r="K81" s="199"/>
      <c r="L81" s="199"/>
      <c r="M81" s="199"/>
      <c r="N81" s="199"/>
      <c r="O81" s="199"/>
      <c r="P81" s="199"/>
      <c r="Q81" s="199"/>
      <c r="R81" s="199"/>
      <c r="S81" s="199"/>
      <c r="T81" s="192"/>
      <c r="U81" s="192"/>
      <c r="V81" s="192" t="s">
        <v>505</v>
      </c>
      <c r="W81" s="199" t="s">
        <v>31</v>
      </c>
      <c r="X81" s="199" t="s">
        <v>31</v>
      </c>
      <c r="Y81" s="192"/>
      <c r="Z81" s="192"/>
      <c r="AA81"/>
      <c r="AB81"/>
      <c r="AC81" s="180"/>
    </row>
    <row r="82" spans="1:29" ht="16">
      <c r="A82" s="190">
        <v>5</v>
      </c>
      <c r="B82" s="192" t="s">
        <v>499</v>
      </c>
      <c r="C82" t="s">
        <v>500</v>
      </c>
      <c r="D82" s="199" t="s">
        <v>506</v>
      </c>
      <c r="E82" s="193">
        <v>0</v>
      </c>
      <c r="F82" s="193">
        <v>1</v>
      </c>
      <c r="G82" s="194">
        <v>0</v>
      </c>
      <c r="H82" s="202" t="s">
        <v>507</v>
      </c>
      <c r="I82" s="202" t="s">
        <v>355</v>
      </c>
      <c r="J82" s="192" t="s">
        <v>356</v>
      </c>
      <c r="K82" s="192"/>
      <c r="L82" s="192"/>
      <c r="M82" s="192"/>
      <c r="N82" s="192"/>
      <c r="O82" s="192"/>
      <c r="P82" s="192"/>
      <c r="Q82" s="192"/>
      <c r="R82" s="192"/>
      <c r="S82" s="192"/>
      <c r="T82" s="201"/>
      <c r="V82" s="192"/>
      <c r="W82" s="199" t="s">
        <v>31</v>
      </c>
      <c r="X82" s="199" t="s">
        <v>31</v>
      </c>
      <c r="Y82" s="199" t="s">
        <v>31</v>
      </c>
      <c r="Z82" s="199" t="s">
        <v>31</v>
      </c>
    </row>
    <row r="83" spans="1:29" ht="16">
      <c r="A83" s="190">
        <v>5</v>
      </c>
      <c r="B83" s="192" t="s">
        <v>499</v>
      </c>
      <c r="C83" t="s">
        <v>500</v>
      </c>
      <c r="D83" s="199" t="s">
        <v>454</v>
      </c>
      <c r="E83" s="193">
        <v>0</v>
      </c>
      <c r="F83" s="193">
        <v>1</v>
      </c>
      <c r="G83" s="194">
        <v>1</v>
      </c>
      <c r="H83" s="209" t="s">
        <v>508</v>
      </c>
      <c r="I83" s="202"/>
      <c r="J83" s="199" t="s">
        <v>213</v>
      </c>
      <c r="K83" s="201"/>
      <c r="L83" s="201"/>
      <c r="M83" s="201">
        <v>36000000</v>
      </c>
      <c r="N83" s="201">
        <v>36000000</v>
      </c>
      <c r="O83" s="201">
        <v>36000000</v>
      </c>
      <c r="P83" s="201">
        <v>36000000</v>
      </c>
      <c r="Q83" s="201">
        <v>36000000</v>
      </c>
      <c r="R83" s="201"/>
      <c r="S83" s="201"/>
      <c r="T83" s="227">
        <f>M83 + N83 + O83</f>
        <v>108000000</v>
      </c>
      <c r="V83" s="192" t="s">
        <v>509</v>
      </c>
      <c r="W83" s="199" t="s">
        <v>31</v>
      </c>
      <c r="X83" s="199"/>
      <c r="Y83" s="199"/>
      <c r="Z83" s="199"/>
    </row>
    <row r="84" spans="1:29" ht="16">
      <c r="A84" s="190">
        <v>5</v>
      </c>
      <c r="B84" s="192" t="s">
        <v>499</v>
      </c>
      <c r="C84" t="s">
        <v>500</v>
      </c>
      <c r="D84" s="199" t="s">
        <v>510</v>
      </c>
      <c r="E84" s="193">
        <v>0</v>
      </c>
      <c r="F84" s="193">
        <v>0</v>
      </c>
      <c r="G84" s="194">
        <v>1</v>
      </c>
      <c r="H84" s="202" t="s">
        <v>438</v>
      </c>
      <c r="I84" s="202" t="s">
        <v>439</v>
      </c>
      <c r="J84" s="192" t="s">
        <v>356</v>
      </c>
      <c r="K84" s="192"/>
      <c r="L84" s="192"/>
      <c r="M84" s="192"/>
      <c r="N84" s="192"/>
      <c r="O84" s="192"/>
      <c r="P84" s="192"/>
      <c r="Q84" s="192"/>
      <c r="R84" s="192"/>
      <c r="S84" s="192"/>
      <c r="T84" s="192" t="s">
        <v>170</v>
      </c>
      <c r="V84" s="192" t="s">
        <v>170</v>
      </c>
      <c r="W84" s="199" t="s">
        <v>31</v>
      </c>
      <c r="X84" s="192" t="s">
        <v>170</v>
      </c>
      <c r="Y84" s="199" t="s">
        <v>31</v>
      </c>
      <c r="Z84" s="192" t="s">
        <v>170</v>
      </c>
    </row>
    <row r="85" spans="1:29" ht="16">
      <c r="A85" s="190">
        <v>5</v>
      </c>
      <c r="B85" s="192" t="s">
        <v>499</v>
      </c>
      <c r="C85" t="s">
        <v>500</v>
      </c>
      <c r="D85" s="199" t="s">
        <v>510</v>
      </c>
      <c r="E85" s="193">
        <v>0</v>
      </c>
      <c r="F85" s="193">
        <v>0</v>
      </c>
      <c r="G85" s="194">
        <v>1</v>
      </c>
      <c r="H85" s="202" t="s">
        <v>352</v>
      </c>
      <c r="I85" s="202"/>
      <c r="J85" s="192" t="s">
        <v>511</v>
      </c>
      <c r="K85" s="192"/>
      <c r="L85" s="192"/>
      <c r="M85" s="192"/>
      <c r="N85" s="192"/>
      <c r="O85" s="192"/>
      <c r="P85" s="192"/>
      <c r="Q85" s="192"/>
      <c r="R85" s="192"/>
      <c r="S85" s="192"/>
      <c r="T85" s="192" t="s">
        <v>170</v>
      </c>
      <c r="V85" s="192" t="s">
        <v>512</v>
      </c>
      <c r="W85" s="199" t="s">
        <v>31</v>
      </c>
      <c r="X85" s="199" t="s">
        <v>31</v>
      </c>
      <c r="Y85" s="192" t="s">
        <v>170</v>
      </c>
      <c r="Z85" s="192" t="s">
        <v>170</v>
      </c>
    </row>
    <row r="86" spans="1:29" ht="16">
      <c r="A86" s="190">
        <v>5</v>
      </c>
      <c r="B86" s="192" t="s">
        <v>499</v>
      </c>
      <c r="C86" t="s">
        <v>500</v>
      </c>
      <c r="D86" s="199" t="s">
        <v>499</v>
      </c>
      <c r="E86" s="193">
        <v>0</v>
      </c>
      <c r="F86" s="194">
        <v>1</v>
      </c>
      <c r="G86" s="193">
        <v>0</v>
      </c>
      <c r="H86" s="202" t="s">
        <v>507</v>
      </c>
      <c r="I86" s="202" t="s">
        <v>355</v>
      </c>
      <c r="J86" s="192" t="s">
        <v>360</v>
      </c>
      <c r="K86" s="192"/>
      <c r="L86" s="192"/>
      <c r="M86" s="192"/>
      <c r="N86" s="192"/>
      <c r="O86" s="192"/>
      <c r="P86" s="192"/>
      <c r="Q86" s="192"/>
      <c r="R86" s="192"/>
      <c r="S86" s="192"/>
      <c r="T86" s="192" t="s">
        <v>170</v>
      </c>
      <c r="V86" s="192" t="s">
        <v>170</v>
      </c>
      <c r="W86" s="199" t="s">
        <v>31</v>
      </c>
      <c r="X86" s="192" t="s">
        <v>170</v>
      </c>
      <c r="Y86" s="192" t="s">
        <v>170</v>
      </c>
      <c r="Z86" s="192" t="s">
        <v>170</v>
      </c>
    </row>
    <row r="87" spans="1:29" ht="16">
      <c r="A87" s="190">
        <v>5</v>
      </c>
      <c r="B87" s="192" t="s">
        <v>499</v>
      </c>
      <c r="C87" t="s">
        <v>500</v>
      </c>
      <c r="D87" s="199" t="s">
        <v>513</v>
      </c>
      <c r="E87" s="194">
        <v>1</v>
      </c>
      <c r="F87" s="193">
        <v>0</v>
      </c>
      <c r="G87" s="193">
        <v>0</v>
      </c>
      <c r="H87" s="202" t="s">
        <v>514</v>
      </c>
      <c r="I87" s="202"/>
      <c r="J87" s="192" t="s">
        <v>371</v>
      </c>
      <c r="K87" s="192"/>
      <c r="L87" s="192"/>
      <c r="M87" s="192"/>
      <c r="N87" s="192"/>
      <c r="O87" s="192"/>
      <c r="P87" s="192"/>
      <c r="Q87" s="192"/>
      <c r="R87" s="192"/>
      <c r="S87" s="192"/>
      <c r="T87" s="192" t="s">
        <v>170</v>
      </c>
      <c r="V87" s="192"/>
      <c r="W87" s="199" t="s">
        <v>31</v>
      </c>
      <c r="X87" s="192" t="s">
        <v>170</v>
      </c>
      <c r="Y87" s="192" t="s">
        <v>170</v>
      </c>
      <c r="Z87" s="192" t="s">
        <v>170</v>
      </c>
    </row>
    <row r="88" spans="1:29" ht="32">
      <c r="A88" s="190">
        <v>5</v>
      </c>
      <c r="B88" s="192" t="s">
        <v>499</v>
      </c>
      <c r="C88" t="s">
        <v>500</v>
      </c>
      <c r="D88" s="199" t="s">
        <v>515</v>
      </c>
      <c r="E88" s="193">
        <v>0</v>
      </c>
      <c r="F88" s="193">
        <v>0</v>
      </c>
      <c r="G88" s="194">
        <v>1</v>
      </c>
      <c r="H88" s="202" t="s">
        <v>516</v>
      </c>
      <c r="I88" s="202"/>
      <c r="J88" s="192" t="s">
        <v>92</v>
      </c>
      <c r="K88" s="192"/>
      <c r="L88" s="228"/>
      <c r="M88" s="201">
        <v>50000000</v>
      </c>
      <c r="N88" s="201">
        <v>50000000</v>
      </c>
      <c r="O88" s="201">
        <v>50000000</v>
      </c>
      <c r="P88" s="201">
        <v>50000000</v>
      </c>
      <c r="Q88" s="201">
        <v>50000000</v>
      </c>
      <c r="R88" s="201"/>
      <c r="S88" s="201"/>
      <c r="T88" s="100">
        <f>SUM(L88:O88)</f>
        <v>150000000</v>
      </c>
      <c r="V88" s="192" t="s">
        <v>517</v>
      </c>
      <c r="W88" s="199" t="s">
        <v>436</v>
      </c>
      <c r="X88" s="199" t="s">
        <v>31</v>
      </c>
      <c r="Y88" s="199" t="s">
        <v>31</v>
      </c>
      <c r="Z88" s="199" t="s">
        <v>31</v>
      </c>
    </row>
    <row r="89" spans="1:29" ht="16">
      <c r="A89" s="190">
        <v>5</v>
      </c>
      <c r="B89" s="192" t="s">
        <v>499</v>
      </c>
      <c r="C89" t="s">
        <v>500</v>
      </c>
      <c r="D89" s="199" t="s">
        <v>518</v>
      </c>
      <c r="E89" s="193">
        <v>0</v>
      </c>
      <c r="F89" s="193">
        <v>0</v>
      </c>
      <c r="G89" s="194">
        <v>1</v>
      </c>
      <c r="H89" s="202" t="s">
        <v>519</v>
      </c>
      <c r="I89" s="202" t="s">
        <v>410</v>
      </c>
      <c r="J89" s="192" t="s">
        <v>356</v>
      </c>
      <c r="K89" s="192"/>
      <c r="L89" s="192"/>
      <c r="M89" s="192"/>
      <c r="N89" s="192"/>
      <c r="O89" s="192"/>
      <c r="P89" s="192"/>
      <c r="Q89" s="192"/>
      <c r="R89" s="192"/>
      <c r="S89" s="192"/>
      <c r="T89" s="192"/>
      <c r="V89" s="192" t="s">
        <v>170</v>
      </c>
      <c r="W89" s="199" t="s">
        <v>31</v>
      </c>
      <c r="X89" s="192" t="s">
        <v>170</v>
      </c>
      <c r="Y89" s="192" t="s">
        <v>170</v>
      </c>
      <c r="Z89" s="192" t="s">
        <v>170</v>
      </c>
    </row>
    <row r="90" spans="1:29" ht="46">
      <c r="A90" s="190">
        <v>5</v>
      </c>
      <c r="B90" s="192" t="s">
        <v>499</v>
      </c>
      <c r="C90" t="s">
        <v>500</v>
      </c>
      <c r="D90" s="199" t="s">
        <v>497</v>
      </c>
      <c r="E90" s="193">
        <v>0</v>
      </c>
      <c r="F90" s="211">
        <v>1</v>
      </c>
      <c r="G90" s="194">
        <v>0</v>
      </c>
      <c r="H90" s="202" t="s">
        <v>520</v>
      </c>
      <c r="I90" s="202" t="s">
        <v>521</v>
      </c>
      <c r="J90" s="199" t="s">
        <v>360</v>
      </c>
      <c r="K90" s="192"/>
      <c r="L90" s="192"/>
      <c r="M90" s="192"/>
      <c r="N90" s="192"/>
      <c r="O90" s="192"/>
      <c r="P90" s="192"/>
      <c r="Q90" s="192"/>
      <c r="R90" s="192"/>
      <c r="S90" s="192"/>
      <c r="T90" s="192"/>
      <c r="V90" s="229" t="s">
        <v>522</v>
      </c>
      <c r="W90" s="199" t="s">
        <v>31</v>
      </c>
      <c r="X90" s="192"/>
      <c r="Y90" s="192"/>
      <c r="Z90" s="192"/>
    </row>
    <row r="91" spans="1:29" ht="61">
      <c r="A91" s="190">
        <v>5</v>
      </c>
      <c r="B91" s="192" t="s">
        <v>499</v>
      </c>
      <c r="C91" t="s">
        <v>500</v>
      </c>
      <c r="D91" s="199" t="s">
        <v>497</v>
      </c>
      <c r="E91" s="193">
        <v>0</v>
      </c>
      <c r="F91" s="193">
        <v>0</v>
      </c>
      <c r="G91" s="226">
        <v>1</v>
      </c>
      <c r="H91" s="202" t="s">
        <v>523</v>
      </c>
      <c r="I91" s="202" t="s">
        <v>524</v>
      </c>
      <c r="J91" s="199" t="s">
        <v>360</v>
      </c>
      <c r="K91" s="192"/>
      <c r="L91" s="192"/>
      <c r="M91" s="192"/>
      <c r="N91" s="192"/>
      <c r="O91" s="192"/>
      <c r="P91" s="192"/>
      <c r="Q91" s="192"/>
      <c r="R91" s="192"/>
      <c r="S91" s="192"/>
      <c r="T91" s="192"/>
      <c r="V91" s="229" t="s">
        <v>525</v>
      </c>
      <c r="W91" s="199" t="s">
        <v>31</v>
      </c>
      <c r="X91" s="199" t="s">
        <v>31</v>
      </c>
      <c r="Y91" s="192"/>
      <c r="Z91" s="192"/>
    </row>
    <row r="92" spans="1:29" ht="32">
      <c r="A92" s="190">
        <v>5</v>
      </c>
      <c r="B92" s="192" t="s">
        <v>499</v>
      </c>
      <c r="C92" t="s">
        <v>500</v>
      </c>
      <c r="D92" s="199" t="s">
        <v>526</v>
      </c>
      <c r="E92" s="193">
        <v>0</v>
      </c>
      <c r="F92" s="194">
        <v>1</v>
      </c>
      <c r="G92" s="194">
        <v>1</v>
      </c>
      <c r="H92" s="199" t="s">
        <v>527</v>
      </c>
      <c r="I92" s="199"/>
      <c r="J92" s="192" t="s">
        <v>379</v>
      </c>
      <c r="K92" s="192"/>
      <c r="L92" s="201"/>
      <c r="M92" s="201"/>
      <c r="N92" s="201">
        <v>12500000</v>
      </c>
      <c r="O92" s="201">
        <v>12500000</v>
      </c>
      <c r="P92" s="201">
        <v>12500000</v>
      </c>
      <c r="Q92" s="201">
        <v>12500000</v>
      </c>
      <c r="R92" s="201"/>
      <c r="S92" s="201"/>
      <c r="T92" s="201">
        <f>SUM(L92:O92)</f>
        <v>25000000</v>
      </c>
      <c r="V92" s="192" t="s">
        <v>528</v>
      </c>
      <c r="W92" s="199" t="s">
        <v>31</v>
      </c>
      <c r="X92" s="199" t="s">
        <v>31</v>
      </c>
      <c r="Y92" s="199" t="s">
        <v>307</v>
      </c>
      <c r="Z92" s="192" t="s">
        <v>170</v>
      </c>
    </row>
    <row r="93" spans="1:29" s="215" customFormat="1" ht="16">
      <c r="A93" s="190">
        <v>6</v>
      </c>
      <c r="B93" t="s">
        <v>529</v>
      </c>
      <c r="C93" t="s">
        <v>500</v>
      </c>
      <c r="D93" s="199" t="s">
        <v>530</v>
      </c>
      <c r="E93" s="214">
        <v>0</v>
      </c>
      <c r="F93" s="214">
        <v>1</v>
      </c>
      <c r="G93" s="214">
        <v>1</v>
      </c>
      <c r="H93" s="202" t="s">
        <v>531</v>
      </c>
      <c r="I93" s="202"/>
      <c r="J93" s="192" t="s">
        <v>111</v>
      </c>
      <c r="K93" s="192"/>
      <c r="L93" s="201"/>
      <c r="M93" s="201">
        <v>8000000</v>
      </c>
      <c r="N93" s="227">
        <v>24000000</v>
      </c>
      <c r="O93" s="227">
        <v>24000000</v>
      </c>
      <c r="P93" s="227">
        <v>24000000</v>
      </c>
      <c r="Q93" s="227">
        <v>24000000</v>
      </c>
      <c r="R93" s="227">
        <v>24000000</v>
      </c>
      <c r="S93" s="227">
        <v>24000000</v>
      </c>
      <c r="T93" s="201">
        <f>SUM(L93:O93)</f>
        <v>56000000</v>
      </c>
      <c r="U93" s="199"/>
      <c r="V93" s="230"/>
      <c r="W93" s="199" t="s">
        <v>31</v>
      </c>
      <c r="X93" s="199" t="s">
        <v>31</v>
      </c>
      <c r="Y93" s="192"/>
      <c r="Z93"/>
      <c r="AA93"/>
      <c r="AB93"/>
      <c r="AC93"/>
    </row>
    <row r="94" spans="1:29" s="215" customFormat="1" ht="16">
      <c r="A94" s="190">
        <v>6</v>
      </c>
      <c r="B94" t="s">
        <v>529</v>
      </c>
      <c r="C94" t="s">
        <v>500</v>
      </c>
      <c r="D94" s="199" t="s">
        <v>532</v>
      </c>
      <c r="E94" s="214">
        <v>1</v>
      </c>
      <c r="F94" s="214">
        <v>0</v>
      </c>
      <c r="G94" s="214">
        <v>0</v>
      </c>
      <c r="H94" s="202" t="s">
        <v>533</v>
      </c>
      <c r="I94" s="202"/>
      <c r="J94" s="192" t="s">
        <v>64</v>
      </c>
      <c r="K94" s="192"/>
      <c r="L94" s="192"/>
      <c r="M94" s="192"/>
      <c r="N94" s="192"/>
      <c r="O94" s="192"/>
      <c r="P94" s="192"/>
      <c r="Q94" s="192"/>
      <c r="R94" s="192"/>
      <c r="S94" s="192"/>
      <c r="T94" s="201"/>
      <c r="U94" s="199"/>
      <c r="V94" s="192" t="s">
        <v>534</v>
      </c>
      <c r="W94" s="199" t="s">
        <v>31</v>
      </c>
      <c r="X94" s="199" t="s">
        <v>31</v>
      </c>
      <c r="Y94" s="192" t="s">
        <v>170</v>
      </c>
      <c r="Z94"/>
      <c r="AA94"/>
      <c r="AB94"/>
      <c r="AC94"/>
    </row>
    <row r="95" spans="1:29" s="215" customFormat="1" ht="32">
      <c r="A95" s="190">
        <v>6</v>
      </c>
      <c r="B95" t="s">
        <v>529</v>
      </c>
      <c r="C95" t="s">
        <v>500</v>
      </c>
      <c r="D95" s="199" t="s">
        <v>535</v>
      </c>
      <c r="E95" s="214">
        <v>0</v>
      </c>
      <c r="F95" s="214">
        <v>1</v>
      </c>
      <c r="G95" s="214">
        <v>1</v>
      </c>
      <c r="H95" s="202" t="s">
        <v>536</v>
      </c>
      <c r="I95" s="202"/>
      <c r="J95" s="199" t="s">
        <v>152</v>
      </c>
      <c r="K95" s="199"/>
      <c r="L95" s="201">
        <v>15000000</v>
      </c>
      <c r="M95" s="201">
        <v>45000000</v>
      </c>
      <c r="N95" s="201">
        <v>45000000</v>
      </c>
      <c r="O95" s="201">
        <v>45000000</v>
      </c>
      <c r="P95" s="199"/>
      <c r="Q95" s="199"/>
      <c r="R95" s="199"/>
      <c r="S95" s="199"/>
      <c r="T95" s="201">
        <f t="shared" ref="T95:T97" si="0">SUM(L95:O95)</f>
        <v>150000000</v>
      </c>
      <c r="U95" s="192"/>
      <c r="V95" s="192" t="s">
        <v>537</v>
      </c>
      <c r="W95" s="199" t="s">
        <v>31</v>
      </c>
      <c r="X95" s="199" t="s">
        <v>31</v>
      </c>
      <c r="Y95" s="199" t="s">
        <v>31</v>
      </c>
      <c r="Z95"/>
      <c r="AA95"/>
      <c r="AB95"/>
      <c r="AC95"/>
    </row>
    <row r="96" spans="1:29" s="215" customFormat="1" ht="32">
      <c r="A96" s="190">
        <v>6</v>
      </c>
      <c r="B96" t="s">
        <v>529</v>
      </c>
      <c r="C96" t="s">
        <v>500</v>
      </c>
      <c r="D96" s="209" t="s">
        <v>538</v>
      </c>
      <c r="E96" s="214">
        <v>0</v>
      </c>
      <c r="F96" s="214">
        <v>1</v>
      </c>
      <c r="G96" s="214">
        <v>1</v>
      </c>
      <c r="H96" t="s">
        <v>539</v>
      </c>
      <c r="I96" s="202"/>
      <c r="J96" s="199" t="s">
        <v>176</v>
      </c>
      <c r="K96" s="192"/>
      <c r="L96" s="201">
        <v>240000</v>
      </c>
      <c r="M96" s="201">
        <v>1800000</v>
      </c>
      <c r="N96" s="228">
        <v>1800000</v>
      </c>
      <c r="O96" s="228">
        <v>1800000</v>
      </c>
      <c r="P96" s="223"/>
      <c r="Q96" s="223"/>
      <c r="R96" s="223"/>
      <c r="S96" s="223"/>
      <c r="T96" s="231">
        <f t="shared" si="0"/>
        <v>5640000</v>
      </c>
      <c r="U96" s="223"/>
      <c r="V96" s="192" t="s">
        <v>540</v>
      </c>
      <c r="W96" s="199" t="s">
        <v>31</v>
      </c>
      <c r="X96" s="199" t="s">
        <v>31</v>
      </c>
      <c r="Y96" s="199" t="s">
        <v>31</v>
      </c>
      <c r="Z96"/>
      <c r="AA96"/>
      <c r="AB96"/>
      <c r="AC96"/>
    </row>
    <row r="97" spans="1:29" s="215" customFormat="1" ht="16">
      <c r="A97" s="190">
        <v>6</v>
      </c>
      <c r="B97" t="s">
        <v>529</v>
      </c>
      <c r="C97" t="s">
        <v>500</v>
      </c>
      <c r="D97" s="209" t="s">
        <v>541</v>
      </c>
      <c r="E97" s="214">
        <v>0</v>
      </c>
      <c r="F97" s="214">
        <v>1</v>
      </c>
      <c r="G97" s="214">
        <v>1</v>
      </c>
      <c r="H97" s="209" t="s">
        <v>542</v>
      </c>
      <c r="I97" s="202"/>
      <c r="J97" s="199" t="s">
        <v>185</v>
      </c>
      <c r="K97" s="192"/>
      <c r="L97" s="192"/>
      <c r="M97" s="192"/>
      <c r="N97" s="192"/>
      <c r="O97" s="192"/>
      <c r="P97" s="192"/>
      <c r="Q97" s="192"/>
      <c r="R97" s="192"/>
      <c r="S97" s="192"/>
      <c r="T97" s="201"/>
      <c r="U97" s="192"/>
      <c r="V97" s="192"/>
      <c r="W97" s="199"/>
      <c r="X97" s="192"/>
      <c r="Y97" s="192"/>
      <c r="Z97"/>
      <c r="AA97"/>
      <c r="AB97"/>
      <c r="AC97"/>
    </row>
    <row r="98" spans="1:29" s="215" customFormat="1" ht="48">
      <c r="A98" s="190">
        <v>6</v>
      </c>
      <c r="B98" t="s">
        <v>529</v>
      </c>
      <c r="C98" t="s">
        <v>500</v>
      </c>
      <c r="D98" s="199" t="s">
        <v>543</v>
      </c>
      <c r="E98" s="214">
        <v>1</v>
      </c>
      <c r="F98" s="214">
        <v>0</v>
      </c>
      <c r="G98" s="214">
        <v>0</v>
      </c>
      <c r="H98" t="s">
        <v>544</v>
      </c>
      <c r="I98"/>
      <c r="J98" s="192" t="s">
        <v>511</v>
      </c>
      <c r="K98" s="192"/>
      <c r="L98" s="192"/>
      <c r="M98" s="192"/>
      <c r="N98" s="227"/>
      <c r="O98" s="227"/>
      <c r="P98" s="192"/>
      <c r="Q98" s="192"/>
      <c r="R98" s="192"/>
      <c r="S98" s="192"/>
      <c r="T98" s="201"/>
      <c r="U98" s="192"/>
      <c r="V98" s="192" t="s">
        <v>545</v>
      </c>
      <c r="W98" s="192"/>
      <c r="X98" s="192"/>
      <c r="Y98" s="192"/>
      <c r="Z98"/>
      <c r="AA98"/>
      <c r="AB98"/>
      <c r="AC98"/>
    </row>
    <row r="99" spans="1:29" s="215" customFormat="1" ht="16">
      <c r="A99" s="190">
        <v>6</v>
      </c>
      <c r="B99" t="s">
        <v>529</v>
      </c>
      <c r="C99" t="s">
        <v>500</v>
      </c>
      <c r="D99" s="199" t="s">
        <v>546</v>
      </c>
      <c r="E99" s="214">
        <v>1</v>
      </c>
      <c r="F99" s="214">
        <v>0</v>
      </c>
      <c r="G99" s="214">
        <v>0</v>
      </c>
      <c r="H99" t="s">
        <v>368</v>
      </c>
      <c r="I99"/>
      <c r="J99" s="192" t="s">
        <v>185</v>
      </c>
      <c r="K99" s="192"/>
      <c r="L99" s="192"/>
      <c r="M99" s="192"/>
      <c r="N99" s="192"/>
      <c r="O99" s="192"/>
      <c r="P99" s="192"/>
      <c r="Q99" s="192"/>
      <c r="R99" s="192"/>
      <c r="S99" s="192"/>
      <c r="T99" s="201"/>
      <c r="U99" s="192"/>
      <c r="V99" s="192"/>
      <c r="W99" s="192"/>
      <c r="X99" s="192"/>
      <c r="Y99" s="192"/>
      <c r="Z99"/>
      <c r="AA99"/>
      <c r="AB99"/>
      <c r="AC99"/>
    </row>
    <row r="100" spans="1:29" s="215" customFormat="1" ht="16">
      <c r="A100" s="190">
        <v>6</v>
      </c>
      <c r="B100" t="s">
        <v>529</v>
      </c>
      <c r="C100" t="s">
        <v>500</v>
      </c>
      <c r="D100" s="199" t="s">
        <v>546</v>
      </c>
      <c r="E100" s="214">
        <v>0</v>
      </c>
      <c r="F100" s="214">
        <v>0</v>
      </c>
      <c r="G100" s="214">
        <v>1</v>
      </c>
      <c r="H100" t="s">
        <v>547</v>
      </c>
      <c r="I100" s="202" t="s">
        <v>548</v>
      </c>
      <c r="J100" s="192" t="s">
        <v>371</v>
      </c>
      <c r="K100" s="192"/>
      <c r="L100" s="192"/>
      <c r="M100" s="192"/>
      <c r="N100" s="227">
        <v>12000000</v>
      </c>
      <c r="O100" s="227">
        <v>24000000</v>
      </c>
      <c r="P100" s="192"/>
      <c r="Q100" s="192"/>
      <c r="R100" s="192"/>
      <c r="S100" s="192"/>
      <c r="T100" s="201">
        <f>SUM(L100:O100)</f>
        <v>36000000</v>
      </c>
      <c r="U100" s="192"/>
      <c r="V100" s="192" t="s">
        <v>549</v>
      </c>
      <c r="W100" s="199" t="s">
        <v>31</v>
      </c>
      <c r="X100" s="192"/>
      <c r="Y100" s="192"/>
      <c r="Z100"/>
      <c r="AA100"/>
      <c r="AB100"/>
      <c r="AC100"/>
    </row>
    <row r="101" spans="1:29" s="215" customFormat="1" ht="16">
      <c r="A101" s="190">
        <v>6</v>
      </c>
      <c r="B101" t="s">
        <v>529</v>
      </c>
      <c r="C101" t="s">
        <v>500</v>
      </c>
      <c r="D101" s="199" t="s">
        <v>550</v>
      </c>
      <c r="E101" s="214"/>
      <c r="F101" s="214">
        <v>1</v>
      </c>
      <c r="G101" s="214">
        <v>1</v>
      </c>
      <c r="H101" t="s">
        <v>551</v>
      </c>
      <c r="I101"/>
      <c r="J101" s="192" t="s">
        <v>64</v>
      </c>
      <c r="K101" s="192"/>
      <c r="L101" s="192"/>
      <c r="M101" s="192"/>
      <c r="N101" s="227">
        <v>63000000</v>
      </c>
      <c r="O101" s="227">
        <v>63000000</v>
      </c>
      <c r="P101" s="227">
        <v>63000000</v>
      </c>
      <c r="Q101" s="227">
        <v>63000000</v>
      </c>
      <c r="R101" s="227">
        <v>63000000</v>
      </c>
      <c r="S101" s="227">
        <v>63000000</v>
      </c>
      <c r="T101" s="201">
        <v>126000000</v>
      </c>
      <c r="U101" s="192"/>
      <c r="V101" s="192" t="s">
        <v>552</v>
      </c>
      <c r="W101" s="192"/>
      <c r="X101" s="192"/>
      <c r="Y101" s="192"/>
      <c r="Z101"/>
      <c r="AA101"/>
      <c r="AB101"/>
      <c r="AC101"/>
    </row>
    <row r="102" spans="1:29" ht="16">
      <c r="A102" s="190">
        <v>6</v>
      </c>
      <c r="B102" t="s">
        <v>529</v>
      </c>
      <c r="C102" t="s">
        <v>500</v>
      </c>
      <c r="D102" s="202" t="s">
        <v>553</v>
      </c>
      <c r="E102" s="192">
        <v>0</v>
      </c>
      <c r="F102" s="192">
        <v>1</v>
      </c>
      <c r="G102" s="192">
        <v>0</v>
      </c>
      <c r="H102" t="s">
        <v>551</v>
      </c>
      <c r="J102" s="192" t="s">
        <v>64</v>
      </c>
      <c r="K102" s="192"/>
      <c r="L102" s="227">
        <v>50000000</v>
      </c>
      <c r="M102" s="227">
        <v>50000000</v>
      </c>
      <c r="N102" s="227">
        <v>50000000</v>
      </c>
      <c r="O102" s="227">
        <v>50000000</v>
      </c>
      <c r="P102" s="227">
        <v>50000000</v>
      </c>
      <c r="Q102" s="227">
        <v>50000000</v>
      </c>
      <c r="R102" s="227">
        <v>50000000</v>
      </c>
      <c r="S102" s="227">
        <v>50000000</v>
      </c>
      <c r="T102" s="201"/>
      <c r="U102" s="192"/>
      <c r="V102" s="192" t="s">
        <v>554</v>
      </c>
      <c r="W102" s="199" t="s">
        <v>31</v>
      </c>
      <c r="X102" s="192"/>
      <c r="Y102" s="192"/>
    </row>
    <row r="103" spans="1:29" ht="16">
      <c r="A103" s="190">
        <v>6</v>
      </c>
      <c r="B103" t="s">
        <v>529</v>
      </c>
      <c r="C103" t="s">
        <v>500</v>
      </c>
      <c r="D103" s="202" t="s">
        <v>555</v>
      </c>
      <c r="E103" s="192">
        <v>1</v>
      </c>
      <c r="F103" s="192">
        <v>0</v>
      </c>
      <c r="G103" s="192">
        <v>0</v>
      </c>
      <c r="H103" s="202" t="s">
        <v>556</v>
      </c>
      <c r="I103" t="s">
        <v>557</v>
      </c>
      <c r="J103" s="192" t="s">
        <v>64</v>
      </c>
      <c r="K103" s="192"/>
      <c r="L103" s="227">
        <v>50000000</v>
      </c>
      <c r="M103" s="227">
        <v>50000000</v>
      </c>
      <c r="N103" s="227">
        <v>50000000</v>
      </c>
      <c r="O103" s="227">
        <v>50000000</v>
      </c>
      <c r="P103" s="227">
        <v>50000000</v>
      </c>
      <c r="Q103" s="227">
        <v>50000000</v>
      </c>
      <c r="R103" s="227">
        <v>50000000</v>
      </c>
      <c r="S103" s="227">
        <v>50000000</v>
      </c>
      <c r="T103" s="201"/>
      <c r="U103" s="192"/>
      <c r="V103" s="192" t="s">
        <v>558</v>
      </c>
      <c r="W103" s="199" t="s">
        <v>31</v>
      </c>
      <c r="X103" s="192"/>
      <c r="Y103" s="192"/>
    </row>
    <row r="104" spans="1:29" ht="16">
      <c r="A104">
        <v>6</v>
      </c>
      <c r="B104" t="s">
        <v>529</v>
      </c>
      <c r="C104" t="s">
        <v>500</v>
      </c>
      <c r="D104" s="202" t="s">
        <v>559</v>
      </c>
      <c r="E104" s="213">
        <v>1</v>
      </c>
      <c r="F104" s="213">
        <v>0</v>
      </c>
      <c r="G104" s="213">
        <v>0</v>
      </c>
      <c r="H104" s="202" t="s">
        <v>560</v>
      </c>
      <c r="J104" s="213" t="s">
        <v>256</v>
      </c>
      <c r="K104" s="213"/>
      <c r="L104" s="213"/>
      <c r="M104" s="213"/>
      <c r="N104" s="218"/>
      <c r="O104" s="218"/>
      <c r="P104" s="218"/>
      <c r="Q104" s="218"/>
      <c r="R104" s="213"/>
      <c r="S104" s="213"/>
      <c r="T104" s="201"/>
      <c r="U104" s="213"/>
      <c r="V104" s="213" t="s">
        <v>561</v>
      </c>
      <c r="W104" s="199" t="s">
        <v>31</v>
      </c>
      <c r="X104" s="213"/>
      <c r="Y104" s="213"/>
    </row>
    <row r="105" spans="1:29" ht="16">
      <c r="A105">
        <v>6</v>
      </c>
      <c r="B105" t="s">
        <v>529</v>
      </c>
      <c r="C105" t="s">
        <v>500</v>
      </c>
      <c r="D105" s="202" t="s">
        <v>562</v>
      </c>
      <c r="E105" s="213">
        <v>1</v>
      </c>
      <c r="F105" s="213">
        <v>0</v>
      </c>
      <c r="G105" s="213">
        <v>0</v>
      </c>
      <c r="H105" s="202" t="s">
        <v>563</v>
      </c>
      <c r="J105" s="213" t="s">
        <v>64</v>
      </c>
      <c r="K105" s="213"/>
      <c r="L105" s="213"/>
      <c r="M105" s="218">
        <v>25000000</v>
      </c>
      <c r="N105" s="218">
        <v>25000000</v>
      </c>
      <c r="O105" s="218">
        <v>25000000</v>
      </c>
      <c r="P105" s="218">
        <v>25000000</v>
      </c>
      <c r="Q105" s="218">
        <v>25000000</v>
      </c>
      <c r="R105" s="218">
        <v>25000000</v>
      </c>
      <c r="S105" s="218">
        <v>25000000</v>
      </c>
      <c r="T105" s="201"/>
      <c r="U105" s="213"/>
      <c r="V105" s="213" t="s">
        <v>564</v>
      </c>
      <c r="W105" s="199" t="s">
        <v>31</v>
      </c>
      <c r="X105" s="213"/>
      <c r="Y105" s="213"/>
    </row>
    <row r="106" spans="1:29" ht="16">
      <c r="A106">
        <v>6</v>
      </c>
      <c r="B106" t="s">
        <v>529</v>
      </c>
      <c r="C106" t="s">
        <v>500</v>
      </c>
      <c r="D106" s="232" t="s">
        <v>565</v>
      </c>
      <c r="E106" s="213">
        <v>1</v>
      </c>
      <c r="F106" s="213">
        <v>0</v>
      </c>
      <c r="G106" s="213">
        <v>0</v>
      </c>
      <c r="H106" s="202" t="s">
        <v>566</v>
      </c>
      <c r="J106" s="213" t="s">
        <v>195</v>
      </c>
      <c r="K106" s="213"/>
      <c r="L106" s="213"/>
      <c r="M106" s="218"/>
      <c r="N106" s="218"/>
      <c r="O106" s="218"/>
      <c r="P106" s="218"/>
      <c r="Q106" s="218"/>
      <c r="R106" s="218"/>
      <c r="S106" s="218"/>
      <c r="T106" s="201"/>
      <c r="U106" s="213"/>
      <c r="V106" s="213"/>
      <c r="W106" s="199" t="s">
        <v>31</v>
      </c>
      <c r="X106" s="213"/>
      <c r="Y106" s="213"/>
    </row>
    <row r="107" spans="1:29" ht="16">
      <c r="A107">
        <v>6</v>
      </c>
      <c r="B107" t="s">
        <v>529</v>
      </c>
      <c r="C107" t="s">
        <v>500</v>
      </c>
      <c r="D107" s="232" t="s">
        <v>567</v>
      </c>
      <c r="E107" s="213">
        <v>1</v>
      </c>
      <c r="F107" s="213">
        <v>0</v>
      </c>
      <c r="G107" s="213">
        <v>0</v>
      </c>
      <c r="H107" s="202" t="s">
        <v>568</v>
      </c>
      <c r="J107" s="232" t="s">
        <v>58</v>
      </c>
      <c r="K107" s="213"/>
      <c r="L107" s="213"/>
      <c r="M107" s="218"/>
      <c r="N107" s="218"/>
      <c r="O107" s="218"/>
      <c r="P107" s="218"/>
      <c r="Q107" s="218"/>
      <c r="R107" s="218"/>
      <c r="S107" s="218"/>
      <c r="T107" s="201"/>
      <c r="U107" s="213"/>
      <c r="V107" s="233" t="s">
        <v>569</v>
      </c>
      <c r="W107" s="199" t="s">
        <v>31</v>
      </c>
      <c r="X107" s="213"/>
      <c r="Y107" s="213"/>
    </row>
    <row r="108" spans="1:29" ht="16">
      <c r="A108">
        <v>6</v>
      </c>
      <c r="B108" t="s">
        <v>529</v>
      </c>
      <c r="C108" t="s">
        <v>500</v>
      </c>
      <c r="D108" s="232" t="s">
        <v>570</v>
      </c>
      <c r="E108" s="213">
        <v>1</v>
      </c>
      <c r="F108" s="213">
        <v>0</v>
      </c>
      <c r="G108" s="213">
        <v>0</v>
      </c>
      <c r="H108" s="202"/>
      <c r="J108" s="232" t="s">
        <v>152</v>
      </c>
      <c r="K108" s="213"/>
      <c r="L108" s="213"/>
      <c r="M108" s="218"/>
      <c r="N108" s="218"/>
      <c r="O108" s="218"/>
      <c r="P108" s="218"/>
      <c r="Q108" s="218"/>
      <c r="R108" s="218"/>
      <c r="S108" s="218"/>
      <c r="T108" s="201"/>
      <c r="U108" s="213"/>
      <c r="V108" s="233"/>
      <c r="W108" s="199" t="s">
        <v>31</v>
      </c>
      <c r="X108" s="213"/>
      <c r="Y108" s="213"/>
    </row>
    <row r="109" spans="1:29" ht="16">
      <c r="A109">
        <v>6</v>
      </c>
      <c r="B109" t="s">
        <v>529</v>
      </c>
      <c r="C109" t="s">
        <v>500</v>
      </c>
      <c r="D109" s="202" t="s">
        <v>571</v>
      </c>
      <c r="E109" s="213">
        <v>1</v>
      </c>
      <c r="F109" s="213">
        <v>0</v>
      </c>
      <c r="G109" s="213">
        <v>0</v>
      </c>
      <c r="H109" t="s">
        <v>572</v>
      </c>
      <c r="J109" s="213" t="s">
        <v>573</v>
      </c>
      <c r="K109" s="213"/>
      <c r="L109" s="213"/>
      <c r="M109" s="218"/>
      <c r="N109" s="218"/>
      <c r="O109" s="218"/>
      <c r="P109" s="218"/>
      <c r="Q109" s="218"/>
      <c r="R109" s="218"/>
      <c r="S109" s="218"/>
      <c r="T109" s="201"/>
      <c r="U109" s="213"/>
      <c r="V109" s="213" t="s">
        <v>574</v>
      </c>
      <c r="W109" s="199" t="s">
        <v>31</v>
      </c>
      <c r="X109" s="213"/>
      <c r="Y109" s="213"/>
    </row>
    <row r="110" spans="1:29" ht="16">
      <c r="A110">
        <v>6</v>
      </c>
      <c r="B110" t="s">
        <v>529</v>
      </c>
      <c r="C110" t="s">
        <v>500</v>
      </c>
      <c r="D110" s="202" t="s">
        <v>575</v>
      </c>
      <c r="E110" s="213">
        <v>1</v>
      </c>
      <c r="F110" s="213">
        <v>0</v>
      </c>
      <c r="G110" s="213">
        <v>0</v>
      </c>
      <c r="H110" t="s">
        <v>576</v>
      </c>
      <c r="J110" s="213" t="s">
        <v>220</v>
      </c>
      <c r="K110" s="213"/>
      <c r="L110" s="213"/>
      <c r="M110" s="218"/>
      <c r="N110" s="218"/>
      <c r="O110" s="218"/>
      <c r="P110" s="218"/>
      <c r="Q110" s="218"/>
      <c r="R110" s="218"/>
      <c r="S110" s="218"/>
      <c r="T110" s="201"/>
      <c r="U110" s="213"/>
      <c r="V110" s="213"/>
      <c r="W110" s="199" t="s">
        <v>31</v>
      </c>
      <c r="X110" s="213"/>
      <c r="Y110" s="213"/>
    </row>
    <row r="111" spans="1:29" ht="16">
      <c r="A111">
        <v>6</v>
      </c>
      <c r="B111" t="s">
        <v>529</v>
      </c>
      <c r="C111" t="s">
        <v>500</v>
      </c>
      <c r="D111" s="202" t="s">
        <v>577</v>
      </c>
      <c r="E111" s="213">
        <v>1</v>
      </c>
      <c r="F111" s="213">
        <v>0</v>
      </c>
      <c r="G111" s="213">
        <v>0</v>
      </c>
      <c r="H111" t="s">
        <v>578</v>
      </c>
      <c r="J111" s="213" t="s">
        <v>220</v>
      </c>
      <c r="K111" s="213"/>
      <c r="L111" s="213"/>
      <c r="M111" s="218"/>
      <c r="N111" s="218"/>
      <c r="O111" s="218"/>
      <c r="P111" s="218"/>
      <c r="Q111" s="218"/>
      <c r="R111" s="218"/>
      <c r="S111" s="218"/>
      <c r="T111" s="201"/>
      <c r="U111" s="213"/>
      <c r="V111" s="234" t="s">
        <v>579</v>
      </c>
      <c r="W111" s="199" t="s">
        <v>31</v>
      </c>
      <c r="X111" s="213"/>
      <c r="Y111" s="213"/>
    </row>
    <row r="112" spans="1:29" ht="32">
      <c r="A112" s="190">
        <v>7</v>
      </c>
      <c r="B112" s="192" t="s">
        <v>580</v>
      </c>
      <c r="C112" t="s">
        <v>581</v>
      </c>
      <c r="D112" s="192" t="s">
        <v>582</v>
      </c>
      <c r="E112" s="194">
        <v>0</v>
      </c>
      <c r="F112" s="193">
        <v>1</v>
      </c>
      <c r="G112" s="193">
        <v>1</v>
      </c>
      <c r="H112" s="202" t="s">
        <v>551</v>
      </c>
      <c r="I112" s="202"/>
      <c r="J112" s="192" t="s">
        <v>64</v>
      </c>
      <c r="K112" s="192"/>
      <c r="L112" s="201">
        <v>20000000</v>
      </c>
      <c r="M112" s="201">
        <v>80000000</v>
      </c>
      <c r="N112" s="201">
        <v>210000000</v>
      </c>
      <c r="O112" s="201">
        <v>210000000</v>
      </c>
      <c r="P112" s="201">
        <v>210000000</v>
      </c>
      <c r="Q112" s="201">
        <v>210000000</v>
      </c>
      <c r="R112" s="201">
        <v>210000000</v>
      </c>
      <c r="S112" s="201">
        <v>210000000</v>
      </c>
      <c r="T112" s="204">
        <f>SUM(L112, M112,N112,O112)</f>
        <v>520000000</v>
      </c>
      <c r="U112" t="s">
        <v>583</v>
      </c>
      <c r="V112" s="213" t="s">
        <v>584</v>
      </c>
      <c r="W112" s="199" t="s">
        <v>31</v>
      </c>
      <c r="X112" s="199" t="s">
        <v>31</v>
      </c>
      <c r="Y112" s="202" t="s">
        <v>31</v>
      </c>
      <c r="Z112" s="202" t="s">
        <v>307</v>
      </c>
      <c r="AA112" s="202" t="s">
        <v>31</v>
      </c>
    </row>
    <row r="113" spans="1:29" s="222" customFormat="1" ht="16">
      <c r="A113" s="222">
        <v>7</v>
      </c>
      <c r="B113" s="223" t="s">
        <v>580</v>
      </c>
      <c r="C113" s="222" t="s">
        <v>581</v>
      </c>
      <c r="D113" s="223" t="s">
        <v>582</v>
      </c>
      <c r="E113" s="235">
        <v>0</v>
      </c>
      <c r="F113" s="236">
        <v>1</v>
      </c>
      <c r="G113" s="236">
        <v>1</v>
      </c>
      <c r="H113" s="237" t="s">
        <v>556</v>
      </c>
      <c r="I113" s="237"/>
      <c r="J113" s="223" t="s">
        <v>64</v>
      </c>
      <c r="K113" s="223"/>
      <c r="L113" s="231"/>
      <c r="M113" s="228"/>
      <c r="N113" s="228"/>
      <c r="O113" s="228"/>
      <c r="P113" s="223"/>
      <c r="Q113" s="223"/>
      <c r="R113" s="223"/>
      <c r="S113" s="223"/>
      <c r="T113" s="238"/>
      <c r="U113" s="237"/>
      <c r="V113" s="223"/>
      <c r="W113" s="239"/>
      <c r="X113" s="239"/>
      <c r="Y113" s="237"/>
    </row>
    <row r="114" spans="1:29" ht="48">
      <c r="A114" s="190">
        <v>7</v>
      </c>
      <c r="B114" s="192" t="s">
        <v>580</v>
      </c>
      <c r="C114" t="s">
        <v>581</v>
      </c>
      <c r="D114" s="199" t="s">
        <v>585</v>
      </c>
      <c r="E114" s="194">
        <v>0</v>
      </c>
      <c r="F114" s="193">
        <v>1</v>
      </c>
      <c r="G114" s="193">
        <v>1</v>
      </c>
      <c r="H114" s="202" t="s">
        <v>586</v>
      </c>
      <c r="I114" s="202" t="s">
        <v>524</v>
      </c>
      <c r="J114" s="199" t="s">
        <v>356</v>
      </c>
      <c r="K114" s="192"/>
      <c r="L114" s="192"/>
      <c r="M114" s="192"/>
      <c r="N114" s="192"/>
      <c r="O114" s="192"/>
      <c r="P114" s="192"/>
      <c r="Q114" s="192"/>
      <c r="R114" s="192"/>
      <c r="S114" s="192"/>
      <c r="T114" s="204"/>
      <c r="U114" s="202"/>
      <c r="V114" s="192" t="s">
        <v>587</v>
      </c>
      <c r="W114" s="199" t="s">
        <v>31</v>
      </c>
      <c r="X114" s="199" t="s">
        <v>31</v>
      </c>
    </row>
    <row r="115" spans="1:29" ht="34">
      <c r="A115" s="190">
        <v>8</v>
      </c>
      <c r="B115" s="192" t="s">
        <v>588</v>
      </c>
      <c r="C115" t="s">
        <v>425</v>
      </c>
      <c r="D115" s="192" t="s">
        <v>589</v>
      </c>
      <c r="E115" s="194">
        <v>1</v>
      </c>
      <c r="F115" s="193">
        <v>0</v>
      </c>
      <c r="G115" s="193">
        <v>0</v>
      </c>
      <c r="H115" s="202" t="s">
        <v>590</v>
      </c>
      <c r="I115" s="202"/>
      <c r="J115" s="199" t="s">
        <v>504</v>
      </c>
      <c r="K115" s="199"/>
      <c r="L115" s="201">
        <v>25000000</v>
      </c>
      <c r="M115" s="201">
        <v>25000000</v>
      </c>
      <c r="N115" s="201">
        <v>25000000</v>
      </c>
      <c r="O115" s="201">
        <v>25000000</v>
      </c>
      <c r="P115" s="201">
        <v>25000000</v>
      </c>
      <c r="Q115" s="201">
        <v>25000000</v>
      </c>
      <c r="R115" s="201">
        <v>25000000</v>
      </c>
      <c r="S115" s="201">
        <v>25000000</v>
      </c>
      <c r="T115" s="203"/>
      <c r="U115" s="203"/>
      <c r="V115" s="240" t="s">
        <v>591</v>
      </c>
      <c r="W115" s="199" t="s">
        <v>31</v>
      </c>
      <c r="X115" s="192" t="s">
        <v>170</v>
      </c>
    </row>
    <row r="116" spans="1:29" ht="16">
      <c r="A116" s="190">
        <v>8</v>
      </c>
      <c r="B116" s="192" t="s">
        <v>588</v>
      </c>
      <c r="C116" t="s">
        <v>425</v>
      </c>
      <c r="D116" s="199" t="s">
        <v>592</v>
      </c>
      <c r="E116" s="194">
        <v>1</v>
      </c>
      <c r="F116" s="193">
        <v>0</v>
      </c>
      <c r="G116" s="193">
        <v>0</v>
      </c>
      <c r="H116" s="202" t="s">
        <v>593</v>
      </c>
      <c r="I116" s="202"/>
      <c r="J116" s="199" t="s">
        <v>371</v>
      </c>
      <c r="K116" s="199"/>
      <c r="L116" s="199"/>
      <c r="M116" s="199"/>
      <c r="N116" s="199"/>
      <c r="O116" s="199"/>
      <c r="P116" s="201">
        <v>40000000</v>
      </c>
      <c r="Q116" s="201">
        <v>40000000</v>
      </c>
      <c r="R116" s="201">
        <v>40000000</v>
      </c>
      <c r="S116" s="201">
        <v>40000000</v>
      </c>
      <c r="T116" s="204"/>
      <c r="U116" s="241"/>
      <c r="V116" s="192" t="s">
        <v>594</v>
      </c>
      <c r="W116" s="199" t="s">
        <v>31</v>
      </c>
      <c r="X116" s="199" t="s">
        <v>31</v>
      </c>
    </row>
    <row r="117" spans="1:29" ht="16">
      <c r="A117" s="190">
        <v>8</v>
      </c>
      <c r="B117" s="192" t="s">
        <v>588</v>
      </c>
      <c r="C117" t="s">
        <v>425</v>
      </c>
      <c r="D117" s="199" t="s">
        <v>415</v>
      </c>
      <c r="E117" s="194">
        <v>1</v>
      </c>
      <c r="F117" s="193">
        <v>0</v>
      </c>
      <c r="G117" s="193">
        <v>0</v>
      </c>
      <c r="H117" s="202"/>
      <c r="I117" s="202"/>
      <c r="J117" s="199"/>
      <c r="K117" s="199"/>
      <c r="L117" s="199"/>
      <c r="M117" s="199"/>
      <c r="N117" s="199"/>
      <c r="O117" s="199"/>
      <c r="P117" s="201">
        <v>25000000</v>
      </c>
      <c r="Q117" s="201">
        <v>25000000</v>
      </c>
      <c r="R117" s="201">
        <v>25000000</v>
      </c>
      <c r="S117" s="201">
        <v>25000000</v>
      </c>
      <c r="T117" s="204"/>
      <c r="U117" s="204"/>
      <c r="V117" s="192"/>
      <c r="W117" s="199"/>
      <c r="X117" s="199"/>
    </row>
    <row r="118" spans="1:29" ht="16">
      <c r="A118" s="190">
        <v>8</v>
      </c>
      <c r="B118" s="192" t="s">
        <v>588</v>
      </c>
      <c r="C118" t="s">
        <v>425</v>
      </c>
      <c r="D118" s="199" t="s">
        <v>595</v>
      </c>
      <c r="E118" s="194">
        <v>0</v>
      </c>
      <c r="F118" s="193">
        <v>0</v>
      </c>
      <c r="G118" s="193">
        <v>1</v>
      </c>
      <c r="H118" s="209" t="s">
        <v>596</v>
      </c>
      <c r="I118" s="202"/>
      <c r="J118" s="199" t="s">
        <v>213</v>
      </c>
      <c r="K118" s="199"/>
      <c r="L118" s="199"/>
      <c r="M118" s="199"/>
      <c r="N118" s="199"/>
      <c r="O118" s="199"/>
      <c r="P118" s="199"/>
      <c r="Q118" s="199"/>
      <c r="R118" s="199"/>
      <c r="S118" s="199"/>
      <c r="T118" s="204"/>
      <c r="U118" s="204"/>
      <c r="V118" s="242"/>
      <c r="W118" s="199" t="s">
        <v>31</v>
      </c>
      <c r="X118" s="199"/>
    </row>
    <row r="119" spans="1:29" ht="32">
      <c r="A119" s="190">
        <v>8</v>
      </c>
      <c r="B119" s="192" t="s">
        <v>588</v>
      </c>
      <c r="C119" t="s">
        <v>425</v>
      </c>
      <c r="D119" s="199" t="s">
        <v>597</v>
      </c>
      <c r="E119" s="194">
        <v>1</v>
      </c>
      <c r="F119" s="193"/>
      <c r="G119" s="193"/>
      <c r="H119" s="209" t="s">
        <v>598</v>
      </c>
      <c r="I119" s="202"/>
      <c r="J119" s="199" t="s">
        <v>371</v>
      </c>
      <c r="K119" s="199"/>
      <c r="L119" s="199"/>
      <c r="M119" s="199"/>
      <c r="N119" s="199"/>
      <c r="O119" s="199"/>
      <c r="P119" s="199"/>
      <c r="Q119" s="199"/>
      <c r="R119" s="199"/>
      <c r="S119" s="199"/>
      <c r="T119" s="204"/>
      <c r="U119" s="204"/>
      <c r="V119" s="209" t="s">
        <v>599</v>
      </c>
      <c r="W119" s="199" t="s">
        <v>31</v>
      </c>
      <c r="X119" s="199"/>
    </row>
    <row r="120" spans="1:29" ht="16">
      <c r="A120" s="190">
        <v>8</v>
      </c>
      <c r="B120" s="192" t="s">
        <v>588</v>
      </c>
      <c r="C120" t="s">
        <v>425</v>
      </c>
      <c r="D120" s="199" t="s">
        <v>488</v>
      </c>
      <c r="E120" s="194">
        <v>1</v>
      </c>
      <c r="F120" s="193">
        <v>0</v>
      </c>
      <c r="G120" s="193">
        <v>0</v>
      </c>
      <c r="H120" s="202" t="s">
        <v>489</v>
      </c>
      <c r="I120" s="202"/>
      <c r="J120" s="199" t="s">
        <v>371</v>
      </c>
      <c r="K120" s="199"/>
      <c r="L120" s="199"/>
      <c r="M120" s="199"/>
      <c r="N120" s="199"/>
      <c r="O120" s="199"/>
      <c r="P120" s="199"/>
      <c r="Q120" s="199"/>
      <c r="R120" s="199"/>
      <c r="S120" s="199"/>
      <c r="T120" s="204"/>
      <c r="U120" s="204"/>
      <c r="V120" s="192" t="s">
        <v>170</v>
      </c>
      <c r="W120" s="199" t="s">
        <v>31</v>
      </c>
      <c r="X120" s="192" t="s">
        <v>170</v>
      </c>
    </row>
    <row r="121" spans="1:29" ht="32">
      <c r="A121" s="190">
        <v>8</v>
      </c>
      <c r="B121" s="192" t="s">
        <v>588</v>
      </c>
      <c r="C121" t="s">
        <v>425</v>
      </c>
      <c r="D121" s="199" t="s">
        <v>600</v>
      </c>
      <c r="E121" s="194">
        <v>0</v>
      </c>
      <c r="F121" s="211">
        <v>1</v>
      </c>
      <c r="G121" s="193">
        <v>0</v>
      </c>
      <c r="H121" s="199" t="s">
        <v>601</v>
      </c>
      <c r="I121" s="202"/>
      <c r="J121" s="202" t="s">
        <v>463</v>
      </c>
      <c r="K121" s="199">
        <v>0</v>
      </c>
      <c r="L121" s="199">
        <v>0</v>
      </c>
      <c r="M121" s="201">
        <v>16000000</v>
      </c>
      <c r="N121" s="201">
        <v>17000000</v>
      </c>
      <c r="O121" s="201">
        <v>17000000</v>
      </c>
      <c r="P121" s="201">
        <v>50000000</v>
      </c>
      <c r="Q121" s="201">
        <v>50000000</v>
      </c>
      <c r="R121" s="201">
        <v>50000000</v>
      </c>
      <c r="S121" s="201">
        <v>50000000</v>
      </c>
      <c r="T121" s="204"/>
      <c r="U121" s="204"/>
      <c r="V121" s="192" t="s">
        <v>602</v>
      </c>
      <c r="W121" s="199" t="s">
        <v>31</v>
      </c>
      <c r="X121" s="192"/>
    </row>
    <row r="122" spans="1:29" ht="32">
      <c r="A122">
        <v>8</v>
      </c>
      <c r="B122" s="213" t="s">
        <v>588</v>
      </c>
      <c r="C122" t="s">
        <v>425</v>
      </c>
      <c r="D122" s="199" t="s">
        <v>603</v>
      </c>
      <c r="E122" s="243"/>
      <c r="F122" s="211">
        <v>1</v>
      </c>
      <c r="G122" s="244"/>
      <c r="H122" s="199" t="s">
        <v>604</v>
      </c>
      <c r="I122" s="202"/>
      <c r="J122" s="202" t="s">
        <v>371</v>
      </c>
      <c r="K122" s="199"/>
      <c r="L122" s="199"/>
      <c r="M122" s="201"/>
      <c r="N122" s="201">
        <v>25000000</v>
      </c>
      <c r="O122" s="201">
        <v>25000000</v>
      </c>
      <c r="P122" s="201">
        <v>25000000</v>
      </c>
      <c r="Q122" s="201">
        <v>25000000</v>
      </c>
      <c r="R122" s="201"/>
      <c r="S122" s="201"/>
      <c r="T122" s="204"/>
      <c r="U122" s="204"/>
      <c r="V122" s="213" t="s">
        <v>605</v>
      </c>
      <c r="W122" s="199" t="s">
        <v>31</v>
      </c>
      <c r="X122" s="199" t="s">
        <v>31</v>
      </c>
    </row>
    <row r="123" spans="1:29" s="215" customFormat="1" ht="16">
      <c r="A123" s="190">
        <v>9</v>
      </c>
      <c r="B123" s="192" t="s">
        <v>606</v>
      </c>
      <c r="C123" t="s">
        <v>607</v>
      </c>
      <c r="D123" s="199" t="s">
        <v>608</v>
      </c>
      <c r="E123" s="214">
        <v>1</v>
      </c>
      <c r="F123" s="214">
        <v>0</v>
      </c>
      <c r="G123" s="214">
        <v>0</v>
      </c>
      <c r="H123" s="202" t="s">
        <v>450</v>
      </c>
      <c r="I123" s="202" t="s">
        <v>451</v>
      </c>
      <c r="J123" s="192" t="s">
        <v>356</v>
      </c>
      <c r="K123" s="192"/>
      <c r="L123" s="192"/>
      <c r="M123" s="192"/>
      <c r="N123" s="192"/>
      <c r="O123" s="192"/>
      <c r="P123" s="192"/>
      <c r="Q123" s="192"/>
      <c r="R123" s="192"/>
      <c r="S123" s="192"/>
      <c r="T123" s="190"/>
      <c r="U123" s="190"/>
      <c r="V123" s="192"/>
      <c r="W123" s="199" t="s">
        <v>31</v>
      </c>
      <c r="X123" s="192"/>
      <c r="Y123"/>
      <c r="Z123"/>
      <c r="AA123"/>
      <c r="AB123"/>
      <c r="AC123"/>
    </row>
    <row r="124" spans="1:29" s="215" customFormat="1" ht="16">
      <c r="A124" s="190">
        <v>9</v>
      </c>
      <c r="B124" s="192" t="s">
        <v>606</v>
      </c>
      <c r="C124" t="s">
        <v>607</v>
      </c>
      <c r="D124" s="232" t="s">
        <v>609</v>
      </c>
      <c r="E124" s="214">
        <v>0</v>
      </c>
      <c r="F124" s="214">
        <v>1</v>
      </c>
      <c r="G124" s="214">
        <v>0</v>
      </c>
      <c r="H124" s="202" t="s">
        <v>610</v>
      </c>
      <c r="I124" s="202"/>
      <c r="J124" s="192" t="s">
        <v>348</v>
      </c>
      <c r="K124" s="192"/>
      <c r="L124" s="192"/>
      <c r="M124" s="192"/>
      <c r="N124" s="192"/>
      <c r="O124" s="192"/>
      <c r="P124" s="192"/>
      <c r="Q124" s="192"/>
      <c r="R124" s="192"/>
      <c r="S124" s="192"/>
      <c r="T124" s="190"/>
      <c r="U124" s="190"/>
      <c r="V124" s="192"/>
      <c r="W124" s="199"/>
      <c r="X124" s="192"/>
      <c r="Y124"/>
      <c r="Z124"/>
      <c r="AA124"/>
      <c r="AB124"/>
      <c r="AC124"/>
    </row>
    <row r="125" spans="1:29" ht="16">
      <c r="A125" s="190">
        <v>10</v>
      </c>
      <c r="B125" s="192" t="s">
        <v>611</v>
      </c>
      <c r="C125" t="s">
        <v>425</v>
      </c>
      <c r="D125" s="199" t="s">
        <v>510</v>
      </c>
      <c r="E125" s="194">
        <v>1</v>
      </c>
      <c r="F125" s="193">
        <v>0</v>
      </c>
      <c r="G125" s="193">
        <v>0</v>
      </c>
      <c r="H125" s="202" t="s">
        <v>612</v>
      </c>
      <c r="I125" s="202" t="s">
        <v>613</v>
      </c>
      <c r="J125" s="192" t="s">
        <v>356</v>
      </c>
      <c r="K125" s="192"/>
      <c r="L125" s="192"/>
      <c r="M125" s="192"/>
      <c r="N125" s="192"/>
      <c r="O125" s="192"/>
      <c r="P125" s="192"/>
      <c r="Q125" s="192"/>
      <c r="R125" s="192"/>
      <c r="S125" s="192"/>
      <c r="T125" s="190"/>
      <c r="U125" s="190"/>
      <c r="V125" s="192"/>
      <c r="W125" s="199" t="s">
        <v>31</v>
      </c>
      <c r="X125" s="192"/>
    </row>
    <row r="126" spans="1:29" ht="16">
      <c r="A126" s="190">
        <v>10</v>
      </c>
      <c r="B126" s="192" t="s">
        <v>611</v>
      </c>
      <c r="C126" t="s">
        <v>425</v>
      </c>
      <c r="D126" s="199" t="s">
        <v>447</v>
      </c>
      <c r="E126" s="194">
        <v>1</v>
      </c>
      <c r="F126" s="193">
        <v>0</v>
      </c>
      <c r="G126" s="193">
        <v>0</v>
      </c>
      <c r="H126" s="202" t="s">
        <v>614</v>
      </c>
      <c r="I126" s="202"/>
      <c r="J126" s="192" t="s">
        <v>401</v>
      </c>
      <c r="K126" s="192"/>
      <c r="L126" s="192"/>
      <c r="M126" s="192"/>
      <c r="N126" s="192"/>
      <c r="O126" s="192"/>
      <c r="P126" s="192"/>
      <c r="Q126" s="192"/>
      <c r="R126" s="192"/>
      <c r="S126" s="192"/>
      <c r="T126" s="190"/>
      <c r="U126" s="190"/>
      <c r="V126" s="192"/>
      <c r="W126" s="199" t="s">
        <v>31</v>
      </c>
      <c r="X126" s="192"/>
    </row>
    <row r="127" spans="1:29" ht="32">
      <c r="A127" s="190">
        <v>11</v>
      </c>
      <c r="B127" s="192" t="s">
        <v>615</v>
      </c>
      <c r="C127" t="s">
        <v>616</v>
      </c>
      <c r="D127" s="199" t="s">
        <v>617</v>
      </c>
      <c r="E127" s="194">
        <v>1</v>
      </c>
      <c r="F127" s="193">
        <v>0</v>
      </c>
      <c r="G127" s="193">
        <v>0</v>
      </c>
      <c r="H127" s="202" t="s">
        <v>618</v>
      </c>
      <c r="I127" s="202"/>
      <c r="J127" s="192" t="s">
        <v>185</v>
      </c>
      <c r="K127" s="192"/>
      <c r="L127" s="201">
        <v>115000</v>
      </c>
      <c r="M127" s="201">
        <v>2442500</v>
      </c>
      <c r="N127" s="201">
        <v>2442500</v>
      </c>
      <c r="O127" s="192"/>
      <c r="P127" s="192"/>
      <c r="Q127" s="192"/>
      <c r="R127" s="192"/>
      <c r="S127" s="192"/>
      <c r="T127" s="203"/>
      <c r="U127" s="190"/>
      <c r="V127" s="192" t="s">
        <v>619</v>
      </c>
      <c r="W127" s="199" t="s">
        <v>620</v>
      </c>
      <c r="X127" s="192"/>
    </row>
    <row r="128" spans="1:29" s="215" customFormat="1" ht="16">
      <c r="A128" s="190">
        <v>12</v>
      </c>
      <c r="B128" s="192" t="s">
        <v>621</v>
      </c>
      <c r="C128" t="s">
        <v>382</v>
      </c>
      <c r="D128" s="192" t="s">
        <v>415</v>
      </c>
      <c r="E128" s="214">
        <v>1</v>
      </c>
      <c r="F128" s="214">
        <v>0</v>
      </c>
      <c r="G128" s="214">
        <v>0</v>
      </c>
      <c r="H128" s="202" t="s">
        <v>622</v>
      </c>
      <c r="I128" s="202"/>
      <c r="J128" s="192" t="s">
        <v>348</v>
      </c>
      <c r="K128" s="192"/>
      <c r="L128" s="192"/>
      <c r="M128" s="192"/>
      <c r="N128" s="192"/>
      <c r="O128" s="192"/>
      <c r="P128" s="192"/>
      <c r="Q128" s="192"/>
      <c r="R128" s="192"/>
      <c r="S128" s="192"/>
      <c r="T128" s="203"/>
      <c r="U128" s="190"/>
      <c r="V128" s="192" t="s">
        <v>623</v>
      </c>
      <c r="W128" s="199" t="s">
        <v>31</v>
      </c>
      <c r="X128" s="192"/>
      <c r="Y128"/>
      <c r="Z128"/>
      <c r="AA128"/>
      <c r="AB128"/>
      <c r="AC128"/>
    </row>
    <row r="129" spans="1:29" s="215" customFormat="1" ht="16">
      <c r="A129" s="190">
        <v>12</v>
      </c>
      <c r="B129" s="192" t="s">
        <v>621</v>
      </c>
      <c r="C129" t="s">
        <v>382</v>
      </c>
      <c r="D129" s="192" t="s">
        <v>454</v>
      </c>
      <c r="E129" s="214">
        <v>1</v>
      </c>
      <c r="F129" s="214">
        <v>0</v>
      </c>
      <c r="G129" s="214">
        <v>0</v>
      </c>
      <c r="H129" s="202" t="s">
        <v>624</v>
      </c>
      <c r="I129" s="202" t="s">
        <v>524</v>
      </c>
      <c r="J129" s="192" t="s">
        <v>356</v>
      </c>
      <c r="K129" s="192"/>
      <c r="L129" s="192"/>
      <c r="M129" s="192"/>
      <c r="N129" s="192"/>
      <c r="O129" s="192"/>
      <c r="P129" s="192"/>
      <c r="Q129" s="192"/>
      <c r="R129" s="192"/>
      <c r="S129" s="192"/>
      <c r="T129" s="203"/>
      <c r="U129" s="190"/>
      <c r="V129" s="192" t="s">
        <v>625</v>
      </c>
      <c r="W129" s="199" t="s">
        <v>31</v>
      </c>
      <c r="X129" s="192"/>
      <c r="Y129"/>
      <c r="Z129"/>
      <c r="AA129"/>
      <c r="AB129"/>
      <c r="AC129"/>
    </row>
    <row r="130" spans="1:29" ht="32">
      <c r="A130" s="190">
        <v>13</v>
      </c>
      <c r="B130" s="192" t="s">
        <v>626</v>
      </c>
      <c r="C130" t="s">
        <v>425</v>
      </c>
      <c r="D130" s="192" t="s">
        <v>627</v>
      </c>
      <c r="E130" s="194">
        <v>1</v>
      </c>
      <c r="F130" s="193">
        <v>0</v>
      </c>
      <c r="G130" s="193">
        <v>0</v>
      </c>
      <c r="H130" s="202" t="s">
        <v>628</v>
      </c>
      <c r="I130" s="202" t="s">
        <v>428</v>
      </c>
      <c r="J130" s="192" t="s">
        <v>356</v>
      </c>
      <c r="K130" s="192"/>
      <c r="L130" s="192"/>
      <c r="M130" s="192"/>
      <c r="N130" s="192"/>
      <c r="O130" s="192"/>
      <c r="P130" s="192"/>
      <c r="Q130" s="192"/>
      <c r="R130" s="192"/>
      <c r="S130" s="192"/>
      <c r="T130" s="190"/>
      <c r="U130" s="190"/>
      <c r="V130" s="192" t="s">
        <v>629</v>
      </c>
      <c r="W130" s="199" t="s">
        <v>31</v>
      </c>
      <c r="X130" s="199" t="s">
        <v>31</v>
      </c>
    </row>
    <row r="131" spans="1:29" ht="16">
      <c r="A131" s="190">
        <v>14</v>
      </c>
      <c r="B131" s="192" t="s">
        <v>630</v>
      </c>
      <c r="C131" t="s">
        <v>581</v>
      </c>
      <c r="D131" s="199" t="s">
        <v>631</v>
      </c>
      <c r="E131" s="193">
        <v>0</v>
      </c>
      <c r="F131" s="194">
        <v>1</v>
      </c>
      <c r="G131" s="193">
        <v>0</v>
      </c>
      <c r="H131" s="199" t="s">
        <v>632</v>
      </c>
      <c r="I131" s="199" t="s">
        <v>413</v>
      </c>
      <c r="J131" s="192" t="s">
        <v>356</v>
      </c>
      <c r="K131" s="192"/>
      <c r="L131" s="192"/>
      <c r="M131" s="192"/>
      <c r="N131" s="192"/>
      <c r="O131" s="192"/>
      <c r="P131" s="192"/>
      <c r="Q131" s="192"/>
      <c r="R131" s="192"/>
      <c r="S131" s="192"/>
      <c r="T131" s="204"/>
      <c r="U131" s="245"/>
      <c r="V131" s="192"/>
      <c r="W131" s="199" t="s">
        <v>31</v>
      </c>
      <c r="X131" s="192"/>
    </row>
    <row r="132" spans="1:29" ht="16">
      <c r="A132" s="190">
        <v>14</v>
      </c>
      <c r="B132" s="192" t="s">
        <v>630</v>
      </c>
      <c r="C132" t="s">
        <v>581</v>
      </c>
      <c r="D132" s="199" t="s">
        <v>633</v>
      </c>
      <c r="E132" s="193">
        <v>0</v>
      </c>
      <c r="F132" s="194">
        <v>0</v>
      </c>
      <c r="G132" s="193">
        <v>1</v>
      </c>
      <c r="H132" t="s">
        <v>634</v>
      </c>
      <c r="I132" s="199"/>
      <c r="J132" s="192" t="s">
        <v>401</v>
      </c>
      <c r="K132" s="192"/>
      <c r="L132" s="192"/>
      <c r="M132" s="192"/>
      <c r="N132" s="192"/>
      <c r="O132" s="192"/>
      <c r="P132" s="192"/>
      <c r="Q132" s="192"/>
      <c r="R132" s="192"/>
      <c r="S132" s="192"/>
      <c r="T132" s="204"/>
      <c r="U132" s="245"/>
      <c r="V132" s="192" t="s">
        <v>635</v>
      </c>
      <c r="W132" s="199"/>
      <c r="X132" s="192"/>
    </row>
    <row r="133" spans="1:29" ht="32">
      <c r="A133" s="190">
        <v>14</v>
      </c>
      <c r="B133" s="192" t="s">
        <v>630</v>
      </c>
      <c r="C133" t="s">
        <v>581</v>
      </c>
      <c r="D133" s="199" t="s">
        <v>633</v>
      </c>
      <c r="E133" s="193">
        <v>0</v>
      </c>
      <c r="F133" s="194">
        <v>1</v>
      </c>
      <c r="G133" s="194">
        <v>1</v>
      </c>
      <c r="H133" t="s">
        <v>636</v>
      </c>
      <c r="I133" s="199" t="s">
        <v>637</v>
      </c>
      <c r="J133" s="192" t="s">
        <v>25</v>
      </c>
      <c r="K133" s="192"/>
      <c r="L133" s="201"/>
      <c r="M133" s="201"/>
      <c r="N133" s="192">
        <v>50000000</v>
      </c>
      <c r="O133" s="192">
        <v>50000000</v>
      </c>
      <c r="P133" s="201"/>
      <c r="Q133" s="201"/>
      <c r="R133" s="201"/>
      <c r="S133" s="201"/>
      <c r="T133" s="204">
        <v>100000000</v>
      </c>
      <c r="U133" s="245"/>
      <c r="V133" s="246" t="s">
        <v>638</v>
      </c>
      <c r="W133" s="199" t="s">
        <v>31</v>
      </c>
      <c r="X133" s="192"/>
    </row>
    <row r="134" spans="1:29" s="215" customFormat="1" ht="64">
      <c r="A134" s="190">
        <v>15</v>
      </c>
      <c r="B134" s="192" t="s">
        <v>639</v>
      </c>
      <c r="C134" t="s">
        <v>616</v>
      </c>
      <c r="D134" s="199" t="s">
        <v>640</v>
      </c>
      <c r="E134" s="214">
        <v>0</v>
      </c>
      <c r="F134" s="214">
        <v>1</v>
      </c>
      <c r="G134" s="214">
        <v>1</v>
      </c>
      <c r="H134" s="202" t="s">
        <v>641</v>
      </c>
      <c r="I134" s="202"/>
      <c r="J134" s="192" t="s">
        <v>47</v>
      </c>
      <c r="K134" s="192"/>
      <c r="L134" s="192">
        <f>$T$134/4</f>
        <v>2000000</v>
      </c>
      <c r="M134" s="192">
        <f>$T$134/4</f>
        <v>2000000</v>
      </c>
      <c r="N134" s="192">
        <f>$T$134/4</f>
        <v>2000000</v>
      </c>
      <c r="O134" s="192">
        <f>$T$134/4</f>
        <v>2000000</v>
      </c>
      <c r="P134" s="192"/>
      <c r="Q134" s="192"/>
      <c r="R134" s="192"/>
      <c r="S134" s="192"/>
      <c r="T134" s="204">
        <f>80000000*0.1</f>
        <v>8000000</v>
      </c>
      <c r="U134" s="190"/>
      <c r="V134" s="192" t="s">
        <v>642</v>
      </c>
      <c r="W134" s="199" t="s">
        <v>31</v>
      </c>
      <c r="X134" s="192"/>
      <c r="Y134"/>
      <c r="Z134"/>
      <c r="AA134"/>
      <c r="AB134"/>
      <c r="AC134"/>
    </row>
    <row r="135" spans="1:29" s="215" customFormat="1" ht="96">
      <c r="A135" s="190">
        <v>15</v>
      </c>
      <c r="B135" s="192" t="s">
        <v>639</v>
      </c>
      <c r="C135" t="s">
        <v>616</v>
      </c>
      <c r="D135" s="199" t="s">
        <v>640</v>
      </c>
      <c r="E135" s="214">
        <v>0</v>
      </c>
      <c r="F135" s="214">
        <v>1</v>
      </c>
      <c r="G135" s="214">
        <v>1</v>
      </c>
      <c r="H135" s="202" t="s">
        <v>520</v>
      </c>
      <c r="I135" s="202" t="s">
        <v>521</v>
      </c>
      <c r="J135" s="192" t="s">
        <v>356</v>
      </c>
      <c r="K135" s="192"/>
      <c r="L135" s="192">
        <f>$T$135/4</f>
        <v>18000000</v>
      </c>
      <c r="M135" s="192">
        <f>$T$135/4</f>
        <v>18000000</v>
      </c>
      <c r="N135" s="192">
        <f>$T$135/4</f>
        <v>18000000</v>
      </c>
      <c r="O135" s="192">
        <f>$T$135/4</f>
        <v>18000000</v>
      </c>
      <c r="P135" s="192"/>
      <c r="Q135" s="192"/>
      <c r="R135" s="192"/>
      <c r="S135" s="192"/>
      <c r="T135" s="204">
        <f>80000000-T134</f>
        <v>72000000</v>
      </c>
      <c r="U135" s="190"/>
      <c r="V135" s="192" t="s">
        <v>643</v>
      </c>
      <c r="W135" s="199" t="s">
        <v>31</v>
      </c>
      <c r="X135" s="192"/>
      <c r="Y135"/>
      <c r="Z135"/>
      <c r="AA135"/>
      <c r="AB135"/>
      <c r="AC135"/>
    </row>
    <row r="136" spans="1:29" s="215" customFormat="1" ht="16">
      <c r="A136" s="190">
        <v>15</v>
      </c>
      <c r="B136" s="192" t="s">
        <v>639</v>
      </c>
      <c r="C136" t="s">
        <v>616</v>
      </c>
      <c r="D136" s="199" t="s">
        <v>631</v>
      </c>
      <c r="E136" s="214">
        <v>0</v>
      </c>
      <c r="F136" s="214">
        <v>1</v>
      </c>
      <c r="G136" s="214">
        <v>0</v>
      </c>
      <c r="H136" s="192" t="s">
        <v>644</v>
      </c>
      <c r="I136" s="202" t="s">
        <v>413</v>
      </c>
      <c r="J136" s="192" t="s">
        <v>356</v>
      </c>
      <c r="K136" s="192"/>
      <c r="L136" s="192"/>
      <c r="M136" s="192"/>
      <c r="N136" s="192"/>
      <c r="O136" s="192"/>
      <c r="P136" s="192"/>
      <c r="Q136" s="192"/>
      <c r="R136" s="192"/>
      <c r="S136" s="192"/>
      <c r="T136" s="204"/>
      <c r="U136" s="190"/>
      <c r="V136" s="199" t="s">
        <v>645</v>
      </c>
      <c r="W136" s="199"/>
      <c r="X136" s="192"/>
      <c r="Y136"/>
      <c r="Z136"/>
      <c r="AA136"/>
      <c r="AB136"/>
      <c r="AC136"/>
    </row>
    <row r="137" spans="1:29" s="215" customFormat="1" ht="16">
      <c r="A137" s="190">
        <v>15</v>
      </c>
      <c r="B137" s="192" t="s">
        <v>639</v>
      </c>
      <c r="C137" t="s">
        <v>616</v>
      </c>
      <c r="D137" s="199" t="s">
        <v>415</v>
      </c>
      <c r="E137" s="214">
        <v>0</v>
      </c>
      <c r="F137" s="214">
        <v>1</v>
      </c>
      <c r="G137" s="214">
        <v>0</v>
      </c>
      <c r="H137" s="202"/>
      <c r="I137" s="202"/>
      <c r="J137" s="192"/>
      <c r="K137" s="192"/>
      <c r="L137" s="192"/>
      <c r="M137" s="192"/>
      <c r="N137" s="192"/>
      <c r="O137" s="192"/>
      <c r="P137" s="192"/>
      <c r="Q137" s="192"/>
      <c r="R137" s="192"/>
      <c r="S137" s="192"/>
      <c r="T137" s="204"/>
      <c r="U137" s="190"/>
      <c r="V137" s="199" t="s">
        <v>645</v>
      </c>
      <c r="W137" s="199"/>
      <c r="X137" s="192"/>
      <c r="Y137"/>
      <c r="Z137"/>
      <c r="AA137"/>
      <c r="AB137"/>
      <c r="AC137"/>
    </row>
    <row r="138" spans="1:29" ht="32">
      <c r="A138" s="190">
        <v>16</v>
      </c>
      <c r="B138" s="192" t="s">
        <v>646</v>
      </c>
      <c r="C138" s="192" t="s">
        <v>607</v>
      </c>
      <c r="D138" s="199" t="s">
        <v>647</v>
      </c>
      <c r="E138" s="193">
        <v>0</v>
      </c>
      <c r="F138" s="193">
        <v>1</v>
      </c>
      <c r="G138" s="193">
        <v>1</v>
      </c>
      <c r="H138" s="199" t="s">
        <v>648</v>
      </c>
      <c r="J138" s="192" t="s">
        <v>220</v>
      </c>
      <c r="K138" s="192"/>
      <c r="L138" s="192"/>
      <c r="M138" s="192"/>
      <c r="N138" s="192"/>
      <c r="O138" s="192"/>
      <c r="T138" s="204"/>
      <c r="U138" s="202"/>
      <c r="V138" s="192" t="s">
        <v>649</v>
      </c>
      <c r="W138" s="192"/>
      <c r="X138" s="192"/>
    </row>
    <row r="139" spans="1:29" ht="16">
      <c r="A139" s="190">
        <v>16</v>
      </c>
      <c r="B139" s="192" t="s">
        <v>646</v>
      </c>
      <c r="C139" s="192" t="s">
        <v>607</v>
      </c>
      <c r="D139" s="232" t="s">
        <v>609</v>
      </c>
      <c r="E139" s="193">
        <v>0</v>
      </c>
      <c r="F139" s="193">
        <v>1</v>
      </c>
      <c r="G139" s="193">
        <v>0</v>
      </c>
      <c r="H139" s="199" t="s">
        <v>610</v>
      </c>
      <c r="J139" s="192" t="s">
        <v>348</v>
      </c>
      <c r="K139" s="192"/>
      <c r="L139" s="192"/>
      <c r="M139" s="192"/>
      <c r="N139" s="192"/>
      <c r="O139" s="192"/>
      <c r="T139" s="204"/>
      <c r="U139" s="202"/>
      <c r="V139" s="192"/>
      <c r="W139" s="192"/>
      <c r="X139" s="192"/>
    </row>
    <row r="140" spans="1:29" ht="16">
      <c r="A140" s="190">
        <v>16</v>
      </c>
      <c r="B140" s="192" t="s">
        <v>646</v>
      </c>
      <c r="C140" s="192" t="s">
        <v>607</v>
      </c>
      <c r="D140" s="232" t="s">
        <v>346</v>
      </c>
      <c r="E140" s="193">
        <v>0</v>
      </c>
      <c r="F140" s="193">
        <v>1</v>
      </c>
      <c r="G140" s="193">
        <v>1</v>
      </c>
      <c r="H140" s="199" t="s">
        <v>650</v>
      </c>
      <c r="I140" t="s">
        <v>524</v>
      </c>
      <c r="J140" s="192" t="s">
        <v>356</v>
      </c>
      <c r="K140" s="192"/>
      <c r="L140" s="192"/>
      <c r="M140" s="192"/>
      <c r="N140" s="192"/>
      <c r="O140" s="192"/>
      <c r="T140" s="204"/>
      <c r="U140" s="202"/>
      <c r="V140" s="192"/>
      <c r="W140" s="192"/>
      <c r="X140" s="192"/>
    </row>
    <row r="141" spans="1:29" ht="32">
      <c r="A141" s="190">
        <v>16</v>
      </c>
      <c r="B141" s="192" t="s">
        <v>646</v>
      </c>
      <c r="C141" s="192" t="s">
        <v>607</v>
      </c>
      <c r="D141" s="232" t="s">
        <v>651</v>
      </c>
      <c r="E141" s="193">
        <v>0</v>
      </c>
      <c r="F141" s="193">
        <v>1</v>
      </c>
      <c r="G141" s="193">
        <v>0</v>
      </c>
      <c r="H141" s="199" t="s">
        <v>652</v>
      </c>
      <c r="J141" s="192" t="s">
        <v>371</v>
      </c>
      <c r="K141" s="192"/>
      <c r="L141" s="192"/>
      <c r="M141" s="192"/>
      <c r="N141" s="192"/>
      <c r="O141" s="192"/>
      <c r="T141" s="204"/>
      <c r="U141" s="202"/>
      <c r="V141" s="192"/>
      <c r="W141" s="192"/>
      <c r="X141" s="192"/>
    </row>
    <row r="142" spans="1:29" ht="32">
      <c r="A142" s="190">
        <v>16</v>
      </c>
      <c r="B142" s="192" t="s">
        <v>646</v>
      </c>
      <c r="C142" s="192" t="s">
        <v>607</v>
      </c>
      <c r="D142" s="202" t="s">
        <v>653</v>
      </c>
      <c r="E142" s="193">
        <v>0</v>
      </c>
      <c r="F142" s="193">
        <v>1</v>
      </c>
      <c r="G142" s="193">
        <v>1</v>
      </c>
      <c r="H142" s="199" t="s">
        <v>654</v>
      </c>
      <c r="I142" t="s">
        <v>655</v>
      </c>
      <c r="J142" s="192" t="s">
        <v>356</v>
      </c>
      <c r="K142" s="192"/>
      <c r="L142" s="192"/>
      <c r="M142" s="192"/>
      <c r="N142" s="192"/>
      <c r="O142" s="192"/>
      <c r="T142" s="204"/>
      <c r="U142" s="202"/>
      <c r="V142" s="209" t="s">
        <v>656</v>
      </c>
      <c r="W142" s="192"/>
      <c r="X142" s="192"/>
    </row>
    <row r="143" spans="1:29" s="215" customFormat="1" ht="32">
      <c r="A143" s="190">
        <v>17</v>
      </c>
      <c r="B143" s="192" t="s">
        <v>657</v>
      </c>
      <c r="C143" t="s">
        <v>500</v>
      </c>
      <c r="D143" s="199" t="s">
        <v>658</v>
      </c>
      <c r="E143" s="214">
        <v>0</v>
      </c>
      <c r="F143" s="214">
        <v>1</v>
      </c>
      <c r="G143" s="214">
        <v>1</v>
      </c>
      <c r="H143" s="202" t="s">
        <v>659</v>
      </c>
      <c r="I143" t="s">
        <v>660</v>
      </c>
      <c r="J143" s="192" t="s">
        <v>220</v>
      </c>
      <c r="K143" s="192"/>
      <c r="L143" s="247">
        <v>125000000</v>
      </c>
      <c r="M143" s="247">
        <v>125000000</v>
      </c>
      <c r="N143" s="247">
        <v>125000000</v>
      </c>
      <c r="O143" s="247">
        <v>125000000</v>
      </c>
      <c r="P143" s="247"/>
      <c r="Q143" s="247"/>
      <c r="R143" s="247"/>
      <c r="S143" s="247"/>
      <c r="T143" s="248">
        <f>SUM(L143:O143)</f>
        <v>500000000</v>
      </c>
      <c r="U143" s="190"/>
      <c r="V143" s="192" t="s">
        <v>661</v>
      </c>
      <c r="W143" s="202" t="s">
        <v>31</v>
      </c>
      <c r="X143" s="199" t="s">
        <v>31</v>
      </c>
      <c r="Z143"/>
      <c r="AA143"/>
      <c r="AB143"/>
      <c r="AC143"/>
    </row>
    <row r="144" spans="1:29" s="215" customFormat="1" ht="32">
      <c r="A144" s="190">
        <v>17</v>
      </c>
      <c r="B144" s="192" t="s">
        <v>657</v>
      </c>
      <c r="C144" t="s">
        <v>500</v>
      </c>
      <c r="D144" s="199" t="s">
        <v>662</v>
      </c>
      <c r="E144" s="214">
        <v>0</v>
      </c>
      <c r="F144" s="214">
        <v>0</v>
      </c>
      <c r="G144" s="214">
        <v>1</v>
      </c>
      <c r="H144" s="202" t="s">
        <v>663</v>
      </c>
      <c r="I144" s="202"/>
      <c r="J144" s="192" t="s">
        <v>664</v>
      </c>
      <c r="K144" s="192"/>
      <c r="L144" s="192">
        <f>$T$144/4</f>
        <v>8750000</v>
      </c>
      <c r="M144" s="192">
        <f>$T$144/4</f>
        <v>8750000</v>
      </c>
      <c r="N144" s="192">
        <f>$T$144/4</f>
        <v>8750000</v>
      </c>
      <c r="O144" s="192">
        <f>$T$144/4</f>
        <v>8750000</v>
      </c>
      <c r="P144" s="192"/>
      <c r="Q144" s="192"/>
      <c r="R144" s="192"/>
      <c r="S144" s="192"/>
      <c r="T144" s="249">
        <f>SUM(L147:O147)</f>
        <v>35000000</v>
      </c>
      <c r="U144" s="190"/>
      <c r="V144" s="192" t="s">
        <v>665</v>
      </c>
      <c r="W144" s="202" t="s">
        <v>31</v>
      </c>
      <c r="X144" s="199" t="s">
        <v>31</v>
      </c>
      <c r="Y144" s="199" t="s">
        <v>31</v>
      </c>
      <c r="Z144"/>
      <c r="AB144"/>
      <c r="AC144"/>
    </row>
    <row r="145" spans="1:29" s="215" customFormat="1" ht="16">
      <c r="A145" s="190">
        <v>17</v>
      </c>
      <c r="B145" s="192" t="s">
        <v>657</v>
      </c>
      <c r="C145" t="s">
        <v>500</v>
      </c>
      <c r="D145" s="199" t="s">
        <v>666</v>
      </c>
      <c r="E145" s="214">
        <v>1</v>
      </c>
      <c r="F145" s="214">
        <v>0</v>
      </c>
      <c r="G145" s="214">
        <v>0</v>
      </c>
      <c r="H145" s="202" t="s">
        <v>368</v>
      </c>
      <c r="I145" s="202"/>
      <c r="J145" s="192" t="s">
        <v>185</v>
      </c>
      <c r="K145" s="192"/>
      <c r="L145" s="192"/>
      <c r="M145" s="192"/>
      <c r="N145" s="192"/>
      <c r="O145" s="192"/>
      <c r="P145" s="192"/>
      <c r="Q145" s="192"/>
      <c r="R145" s="192"/>
      <c r="S145" s="192"/>
      <c r="T145" s="190"/>
      <c r="U145" s="190"/>
      <c r="V145" s="192"/>
      <c r="W145" s="199" t="s">
        <v>31</v>
      </c>
      <c r="X145" s="192"/>
      <c r="Y145"/>
      <c r="Z145"/>
      <c r="AA145"/>
      <c r="AB145"/>
      <c r="AC145"/>
    </row>
    <row r="146" spans="1:29" s="215" customFormat="1" ht="16">
      <c r="A146" s="190">
        <v>17</v>
      </c>
      <c r="B146" s="192" t="s">
        <v>657</v>
      </c>
      <c r="C146" t="s">
        <v>500</v>
      </c>
      <c r="D146" s="199" t="s">
        <v>667</v>
      </c>
      <c r="E146" s="214">
        <v>0</v>
      </c>
      <c r="F146" s="214">
        <v>0</v>
      </c>
      <c r="G146" s="214">
        <v>1</v>
      </c>
      <c r="H146" s="202"/>
      <c r="I146" s="202"/>
      <c r="J146" s="192" t="s">
        <v>180</v>
      </c>
      <c r="K146" s="192"/>
      <c r="L146" s="192"/>
      <c r="M146" s="192"/>
      <c r="N146" s="192"/>
      <c r="O146" s="192"/>
      <c r="P146" s="192"/>
      <c r="Q146" s="192"/>
      <c r="R146" s="192"/>
      <c r="S146" s="192"/>
      <c r="T146" s="250">
        <v>3000000</v>
      </c>
      <c r="U146" s="190"/>
      <c r="V146" s="192"/>
      <c r="W146" s="199" t="s">
        <v>31</v>
      </c>
      <c r="X146" s="199" t="s">
        <v>31</v>
      </c>
      <c r="Y146"/>
      <c r="Z146"/>
      <c r="AA146"/>
      <c r="AB146"/>
      <c r="AC146"/>
    </row>
    <row r="147" spans="1:29" s="215" customFormat="1" ht="16">
      <c r="A147" s="190">
        <v>17</v>
      </c>
      <c r="B147" s="192" t="s">
        <v>657</v>
      </c>
      <c r="C147" t="s">
        <v>500</v>
      </c>
      <c r="D147" s="199" t="s">
        <v>668</v>
      </c>
      <c r="E147" s="214">
        <v>0</v>
      </c>
      <c r="F147" s="214">
        <v>0</v>
      </c>
      <c r="G147" s="214">
        <v>1</v>
      </c>
      <c r="H147" s="202"/>
      <c r="I147" s="202" t="s">
        <v>669</v>
      </c>
      <c r="J147" s="192" t="s">
        <v>341</v>
      </c>
      <c r="K147" s="192"/>
      <c r="L147" s="201">
        <v>2000000</v>
      </c>
      <c r="M147" s="251">
        <v>11000000</v>
      </c>
      <c r="N147" s="251">
        <v>11000000</v>
      </c>
      <c r="O147" s="251">
        <v>11000000</v>
      </c>
      <c r="P147" s="192"/>
      <c r="Q147" s="192"/>
      <c r="R147" s="192"/>
      <c r="S147" s="192"/>
      <c r="T147" s="250">
        <f>SUM(L147:O147)</f>
        <v>35000000</v>
      </c>
      <c r="U147" s="190"/>
      <c r="V147" s="192" t="s">
        <v>670</v>
      </c>
      <c r="W147" s="199" t="s">
        <v>31</v>
      </c>
      <c r="X147" s="199"/>
      <c r="Y147"/>
      <c r="Z147"/>
      <c r="AA147"/>
      <c r="AB147"/>
      <c r="AC147"/>
    </row>
    <row r="148" spans="1:29" ht="32">
      <c r="A148" s="190">
        <v>18</v>
      </c>
      <c r="B148" s="192" t="s">
        <v>671</v>
      </c>
      <c r="C148" t="s">
        <v>581</v>
      </c>
      <c r="D148" s="199" t="s">
        <v>672</v>
      </c>
      <c r="E148" s="192">
        <v>0</v>
      </c>
      <c r="F148" s="192">
        <v>1</v>
      </c>
      <c r="G148" s="192">
        <v>1</v>
      </c>
      <c r="H148" s="202" t="s">
        <v>673</v>
      </c>
      <c r="I148" t="s">
        <v>673</v>
      </c>
      <c r="J148" s="192" t="s">
        <v>220</v>
      </c>
      <c r="K148" s="201">
        <v>75000000</v>
      </c>
      <c r="L148" s="204">
        <v>500000000</v>
      </c>
      <c r="M148" s="204">
        <v>500000000</v>
      </c>
      <c r="N148" s="204">
        <v>500000000</v>
      </c>
      <c r="O148" s="204">
        <v>500000000</v>
      </c>
      <c r="P148" s="201"/>
      <c r="Q148" s="201"/>
      <c r="R148" s="201"/>
      <c r="S148" s="201"/>
      <c r="T148" s="248">
        <f>SUM(L148:O148)</f>
        <v>2000000000</v>
      </c>
      <c r="V148" s="213" t="s">
        <v>674</v>
      </c>
      <c r="W148" s="202" t="s">
        <v>31</v>
      </c>
      <c r="X148" s="199" t="s">
        <v>31</v>
      </c>
      <c r="Y148" s="202" t="s">
        <v>31</v>
      </c>
    </row>
    <row r="149" spans="1:29" ht="16">
      <c r="A149" s="190">
        <v>18</v>
      </c>
      <c r="B149" s="192" t="s">
        <v>671</v>
      </c>
      <c r="C149" t="s">
        <v>581</v>
      </c>
      <c r="D149" s="199" t="s">
        <v>675</v>
      </c>
      <c r="E149" s="193">
        <v>0</v>
      </c>
      <c r="F149" s="193">
        <v>0</v>
      </c>
      <c r="G149" s="194">
        <v>1</v>
      </c>
      <c r="H149" s="202" t="s">
        <v>676</v>
      </c>
      <c r="I149" s="202"/>
      <c r="J149" s="192" t="s">
        <v>100</v>
      </c>
      <c r="K149" s="192"/>
      <c r="L149" s="192"/>
      <c r="M149" s="201"/>
      <c r="N149" s="201"/>
      <c r="O149" s="201"/>
      <c r="P149" s="192"/>
      <c r="Q149" s="192"/>
      <c r="R149" s="192"/>
      <c r="S149" s="192"/>
      <c r="T149" s="204"/>
      <c r="U149" s="245"/>
      <c r="V149" s="192" t="s">
        <v>677</v>
      </c>
      <c r="W149" s="199" t="s">
        <v>31</v>
      </c>
      <c r="X149" s="199" t="s">
        <v>31</v>
      </c>
    </row>
    <row r="150" spans="1:29" ht="16">
      <c r="A150" s="190">
        <v>18</v>
      </c>
      <c r="B150" s="192" t="s">
        <v>671</v>
      </c>
      <c r="C150" t="s">
        <v>581</v>
      </c>
      <c r="D150" s="199" t="s">
        <v>678</v>
      </c>
      <c r="E150" s="193">
        <v>0</v>
      </c>
      <c r="F150" s="194">
        <v>1</v>
      </c>
      <c r="G150" s="194">
        <v>1</v>
      </c>
      <c r="H150" s="202" t="s">
        <v>673</v>
      </c>
      <c r="I150" t="s">
        <v>673</v>
      </c>
      <c r="J150" s="192" t="s">
        <v>220</v>
      </c>
      <c r="K150" s="192"/>
      <c r="L150" s="192"/>
      <c r="M150" s="192"/>
      <c r="N150" s="192"/>
      <c r="O150" s="192"/>
      <c r="P150" s="192"/>
      <c r="Q150" s="192"/>
      <c r="R150" s="192"/>
      <c r="S150" s="192"/>
      <c r="T150" s="203">
        <v>3000000</v>
      </c>
      <c r="U150" s="245"/>
      <c r="V150" s="192"/>
      <c r="W150" s="199" t="s">
        <v>31</v>
      </c>
      <c r="X150" s="199" t="s">
        <v>31</v>
      </c>
    </row>
    <row r="151" spans="1:29" ht="16">
      <c r="A151" s="190">
        <v>18</v>
      </c>
      <c r="B151" s="192" t="s">
        <v>671</v>
      </c>
      <c r="C151" t="s">
        <v>581</v>
      </c>
      <c r="D151" s="199" t="s">
        <v>678</v>
      </c>
      <c r="E151" s="193">
        <v>0</v>
      </c>
      <c r="F151" s="194">
        <v>1</v>
      </c>
      <c r="G151" s="194">
        <v>1</v>
      </c>
      <c r="H151" s="202" t="s">
        <v>673</v>
      </c>
      <c r="I151" t="s">
        <v>673</v>
      </c>
      <c r="J151" s="199" t="s">
        <v>220</v>
      </c>
      <c r="K151" s="199"/>
      <c r="L151" s="199"/>
      <c r="M151" s="199"/>
      <c r="N151" s="199"/>
      <c r="O151" s="199"/>
      <c r="P151" s="199"/>
      <c r="Q151" s="199"/>
      <c r="R151" s="199"/>
      <c r="S151" s="199"/>
      <c r="T151" s="203">
        <v>10000000</v>
      </c>
      <c r="U151" s="245"/>
      <c r="V151" s="192"/>
      <c r="W151" s="199" t="s">
        <v>31</v>
      </c>
      <c r="X151" s="192"/>
    </row>
    <row r="152" spans="1:29" ht="16">
      <c r="A152" s="190">
        <v>18</v>
      </c>
      <c r="B152" s="192" t="s">
        <v>671</v>
      </c>
      <c r="C152" t="s">
        <v>581</v>
      </c>
      <c r="D152" s="199" t="s">
        <v>678</v>
      </c>
      <c r="E152" s="194">
        <v>1</v>
      </c>
      <c r="F152" s="193">
        <v>0</v>
      </c>
      <c r="G152" s="193">
        <v>0</v>
      </c>
      <c r="H152" s="202" t="s">
        <v>673</v>
      </c>
      <c r="I152" t="s">
        <v>673</v>
      </c>
      <c r="J152" s="199" t="s">
        <v>220</v>
      </c>
      <c r="K152" s="199"/>
      <c r="L152" s="199"/>
      <c r="M152" s="199"/>
      <c r="N152" s="199"/>
      <c r="O152" s="199"/>
      <c r="P152" s="199"/>
      <c r="Q152" s="199"/>
      <c r="R152" s="199"/>
      <c r="S152" s="199"/>
      <c r="T152" s="203"/>
      <c r="U152" s="245"/>
      <c r="V152" s="192" t="s">
        <v>170</v>
      </c>
      <c r="W152" s="199" t="s">
        <v>31</v>
      </c>
      <c r="X152" s="192" t="s">
        <v>170</v>
      </c>
    </row>
    <row r="153" spans="1:29" ht="32">
      <c r="A153" s="190">
        <v>18</v>
      </c>
      <c r="B153" s="192" t="s">
        <v>671</v>
      </c>
      <c r="C153" t="s">
        <v>581</v>
      </c>
      <c r="D153" s="199" t="s">
        <v>679</v>
      </c>
      <c r="E153" s="192">
        <v>0</v>
      </c>
      <c r="F153" s="192">
        <v>0</v>
      </c>
      <c r="G153" s="192">
        <v>1</v>
      </c>
      <c r="H153" s="202" t="s">
        <v>680</v>
      </c>
      <c r="I153" s="202"/>
      <c r="J153" s="192" t="s">
        <v>111</v>
      </c>
      <c r="K153" s="192"/>
      <c r="L153" s="201">
        <v>35000000</v>
      </c>
      <c r="M153" s="201">
        <v>11000000</v>
      </c>
      <c r="N153" s="192"/>
      <c r="O153" s="192"/>
      <c r="P153" s="192"/>
      <c r="Q153" s="192"/>
      <c r="R153" s="192"/>
      <c r="S153" s="192"/>
      <c r="T153" s="203">
        <f>SUM(L153:O153)</f>
        <v>46000000</v>
      </c>
      <c r="U153" s="209"/>
      <c r="V153" s="192" t="s">
        <v>681</v>
      </c>
      <c r="W153" s="199" t="s">
        <v>31</v>
      </c>
      <c r="X153" s="192"/>
    </row>
    <row r="154" spans="1:29" ht="16">
      <c r="A154" s="190">
        <v>18</v>
      </c>
      <c r="B154" s="192" t="s">
        <v>671</v>
      </c>
      <c r="C154" t="s">
        <v>581</v>
      </c>
      <c r="D154" s="199" t="s">
        <v>682</v>
      </c>
      <c r="E154" s="192">
        <v>0</v>
      </c>
      <c r="F154" s="192">
        <v>1</v>
      </c>
      <c r="G154" s="192">
        <v>1</v>
      </c>
      <c r="H154" s="202" t="s">
        <v>683</v>
      </c>
      <c r="I154" s="202"/>
      <c r="J154" s="199" t="s">
        <v>65</v>
      </c>
      <c r="K154" s="201">
        <v>62500000</v>
      </c>
      <c r="L154" s="201">
        <v>62500000</v>
      </c>
      <c r="M154" s="201">
        <v>62500000</v>
      </c>
      <c r="N154" s="201">
        <v>62500000</v>
      </c>
      <c r="O154" s="201">
        <v>62500000</v>
      </c>
      <c r="P154" s="201">
        <v>62500000</v>
      </c>
      <c r="Q154" s="201">
        <v>62500000</v>
      </c>
      <c r="R154" s="201">
        <v>62500000</v>
      </c>
      <c r="S154" s="201">
        <v>62500000</v>
      </c>
      <c r="T154" s="204">
        <f>SUM(L154:O154)</f>
        <v>250000000</v>
      </c>
      <c r="U154" s="202"/>
      <c r="V154" s="192"/>
      <c r="W154" s="199" t="s">
        <v>31</v>
      </c>
      <c r="X154" s="192"/>
    </row>
    <row r="155" spans="1:29" s="252" customFormat="1" ht="32">
      <c r="A155" s="190">
        <v>18</v>
      </c>
      <c r="B155" s="192" t="s">
        <v>671</v>
      </c>
      <c r="C155" t="s">
        <v>581</v>
      </c>
      <c r="D155" s="199" t="s">
        <v>684</v>
      </c>
      <c r="E155" s="192">
        <v>0</v>
      </c>
      <c r="F155" s="192">
        <v>0</v>
      </c>
      <c r="G155" s="192">
        <v>1</v>
      </c>
      <c r="H155" s="202" t="s">
        <v>685</v>
      </c>
      <c r="I155" s="202"/>
      <c r="J155" s="199" t="s">
        <v>58</v>
      </c>
      <c r="K155" s="201"/>
      <c r="L155" s="201"/>
      <c r="M155" s="201">
        <v>2000000</v>
      </c>
      <c r="N155" s="201">
        <v>19000000</v>
      </c>
      <c r="O155" s="201">
        <v>19000000</v>
      </c>
      <c r="P155" s="201"/>
      <c r="Q155" s="201"/>
      <c r="R155" s="201"/>
      <c r="S155" s="201"/>
      <c r="T155" s="204">
        <f>SUM(L155:O155)</f>
        <v>40000000</v>
      </c>
      <c r="U155" s="209"/>
      <c r="V155" s="192" t="s">
        <v>686</v>
      </c>
      <c r="W155" s="199" t="s">
        <v>31</v>
      </c>
      <c r="X155" s="209" t="s">
        <v>31</v>
      </c>
      <c r="Y155" s="202" t="s">
        <v>31</v>
      </c>
      <c r="Z155"/>
      <c r="AA155"/>
      <c r="AB155"/>
    </row>
    <row r="156" spans="1:29" s="252" customFormat="1" ht="16">
      <c r="A156" s="190">
        <v>18</v>
      </c>
      <c r="B156" s="192" t="s">
        <v>671</v>
      </c>
      <c r="C156" t="s">
        <v>581</v>
      </c>
      <c r="D156" s="199" t="s">
        <v>687</v>
      </c>
      <c r="E156" s="192">
        <v>0</v>
      </c>
      <c r="F156" s="192">
        <v>0</v>
      </c>
      <c r="G156" s="192">
        <v>1</v>
      </c>
      <c r="H156" s="202" t="s">
        <v>688</v>
      </c>
      <c r="I156" s="202"/>
      <c r="J156" s="192" t="s">
        <v>664</v>
      </c>
      <c r="K156" s="201"/>
      <c r="L156" s="201"/>
      <c r="M156" s="201"/>
      <c r="N156" s="201"/>
      <c r="O156" s="201"/>
      <c r="P156" s="201"/>
      <c r="Q156" s="201"/>
      <c r="R156" s="201"/>
      <c r="S156" s="201"/>
      <c r="T156" s="204">
        <v>12000000</v>
      </c>
      <c r="U156" s="202"/>
      <c r="V156" s="192"/>
      <c r="W156" s="199" t="s">
        <v>31</v>
      </c>
      <c r="X156" s="232"/>
      <c r="Y156"/>
      <c r="Z156"/>
      <c r="AA156"/>
      <c r="AB156"/>
    </row>
    <row r="157" spans="1:29" s="215" customFormat="1" ht="38" customHeight="1">
      <c r="A157" s="190">
        <v>19</v>
      </c>
      <c r="B157" s="192" t="s">
        <v>689</v>
      </c>
      <c r="C157" t="s">
        <v>581</v>
      </c>
      <c r="D157" s="192" t="s">
        <v>236</v>
      </c>
      <c r="E157" s="214">
        <v>0</v>
      </c>
      <c r="F157" s="214">
        <v>1</v>
      </c>
      <c r="G157" s="214">
        <v>1</v>
      </c>
      <c r="H157" s="202" t="s">
        <v>673</v>
      </c>
      <c r="I157" s="202" t="s">
        <v>673</v>
      </c>
      <c r="J157" s="192" t="s">
        <v>220</v>
      </c>
      <c r="K157" s="201">
        <v>50000000</v>
      </c>
      <c r="L157" s="201">
        <v>250000000</v>
      </c>
      <c r="M157" s="201">
        <v>250000000</v>
      </c>
      <c r="N157" s="201">
        <v>250000000</v>
      </c>
      <c r="O157" s="201">
        <v>250000000</v>
      </c>
      <c r="P157" s="201"/>
      <c r="Q157" s="201"/>
      <c r="R157" s="201"/>
      <c r="S157" s="201"/>
      <c r="T157" s="248">
        <f>SUM(L157:O157)</f>
        <v>1000000000</v>
      </c>
      <c r="U157" s="190"/>
      <c r="V157" s="192" t="s">
        <v>690</v>
      </c>
      <c r="W157" s="253" t="s">
        <v>31</v>
      </c>
      <c r="X157" s="253" t="s">
        <v>31</v>
      </c>
      <c r="Y157" s="199" t="s">
        <v>31</v>
      </c>
      <c r="Z157" s="202" t="s">
        <v>31</v>
      </c>
      <c r="AA157"/>
      <c r="AB157"/>
      <c r="AC157"/>
    </row>
    <row r="158" spans="1:29" s="215" customFormat="1" ht="32">
      <c r="A158" s="190">
        <v>19</v>
      </c>
      <c r="B158" s="192" t="s">
        <v>689</v>
      </c>
      <c r="C158" t="s">
        <v>581</v>
      </c>
      <c r="D158" s="199" t="s">
        <v>691</v>
      </c>
      <c r="E158" s="214">
        <v>0</v>
      </c>
      <c r="F158" s="214">
        <v>1</v>
      </c>
      <c r="G158" s="214">
        <v>1</v>
      </c>
      <c r="H158" s="202" t="s">
        <v>692</v>
      </c>
      <c r="I158" s="202"/>
      <c r="J158" s="192" t="s">
        <v>693</v>
      </c>
      <c r="K158" s="254">
        <v>6000000</v>
      </c>
      <c r="L158" s="199"/>
      <c r="M158" s="254">
        <v>50000000</v>
      </c>
      <c r="N158" s="201">
        <v>50000000</v>
      </c>
      <c r="O158" s="201">
        <v>50000000</v>
      </c>
      <c r="P158" s="255">
        <v>50000000</v>
      </c>
      <c r="Q158" s="192"/>
      <c r="R158" s="192"/>
      <c r="S158" s="192"/>
      <c r="T158" s="204">
        <f>SUM(L158:O158)</f>
        <v>150000000</v>
      </c>
      <c r="U158" s="202"/>
      <c r="V158" s="192" t="s">
        <v>694</v>
      </c>
      <c r="W158" s="202" t="s">
        <v>31</v>
      </c>
      <c r="X158" s="199" t="s">
        <v>31</v>
      </c>
      <c r="Z158"/>
      <c r="AA158"/>
      <c r="AB158"/>
      <c r="AC158"/>
    </row>
    <row r="159" spans="1:29" s="215" customFormat="1" ht="16">
      <c r="A159" s="190">
        <v>19</v>
      </c>
      <c r="B159" s="192" t="s">
        <v>689</v>
      </c>
      <c r="C159" t="s">
        <v>581</v>
      </c>
      <c r="D159" s="199"/>
      <c r="E159" s="214">
        <v>1</v>
      </c>
      <c r="F159" s="214">
        <v>0</v>
      </c>
      <c r="G159" s="214">
        <v>0</v>
      </c>
      <c r="H159" s="202"/>
      <c r="I159" s="202"/>
      <c r="J159" s="192" t="s">
        <v>695</v>
      </c>
      <c r="K159" s="254"/>
      <c r="L159" s="199"/>
      <c r="M159" s="254"/>
      <c r="N159" s="201"/>
      <c r="O159" s="201"/>
      <c r="P159" s="255"/>
      <c r="Q159" s="192"/>
      <c r="R159" s="192"/>
      <c r="S159" s="192"/>
      <c r="T159" s="204"/>
      <c r="U159" s="202"/>
      <c r="V159" s="192"/>
      <c r="W159" s="202" t="s">
        <v>31</v>
      </c>
      <c r="X159" s="199"/>
      <c r="Z159"/>
      <c r="AA159"/>
      <c r="AB159"/>
      <c r="AC159"/>
    </row>
    <row r="160" spans="1:29" s="215" customFormat="1" ht="16">
      <c r="A160" s="190">
        <v>19</v>
      </c>
      <c r="B160" s="192" t="s">
        <v>689</v>
      </c>
      <c r="C160" t="s">
        <v>581</v>
      </c>
      <c r="D160" s="199" t="s">
        <v>684</v>
      </c>
      <c r="E160" s="214">
        <v>1</v>
      </c>
      <c r="F160" s="214">
        <v>0</v>
      </c>
      <c r="G160" s="214">
        <v>0</v>
      </c>
      <c r="H160" s="202" t="s">
        <v>568</v>
      </c>
      <c r="I160" s="202"/>
      <c r="J160" s="192" t="s">
        <v>58</v>
      </c>
      <c r="K160" s="254"/>
      <c r="L160" s="199"/>
      <c r="M160" s="254"/>
      <c r="N160" s="201"/>
      <c r="O160" s="201"/>
      <c r="P160" s="255"/>
      <c r="Q160" s="192"/>
      <c r="R160" s="192"/>
      <c r="S160" s="192"/>
      <c r="T160" s="204"/>
      <c r="U160" s="202"/>
      <c r="V160" s="192"/>
      <c r="W160" s="202"/>
      <c r="X160" s="199"/>
      <c r="Z160"/>
      <c r="AA160"/>
      <c r="AB160"/>
      <c r="AC160"/>
    </row>
    <row r="161" spans="1:29" s="215" customFormat="1" ht="32">
      <c r="A161" s="190">
        <v>19</v>
      </c>
      <c r="B161" s="192" t="s">
        <v>689</v>
      </c>
      <c r="C161" t="s">
        <v>581</v>
      </c>
      <c r="D161" s="199" t="s">
        <v>691</v>
      </c>
      <c r="E161" s="214">
        <v>1</v>
      </c>
      <c r="F161" s="214">
        <v>0</v>
      </c>
      <c r="G161" s="214">
        <v>0</v>
      </c>
      <c r="H161" s="202" t="s">
        <v>560</v>
      </c>
      <c r="I161" s="202"/>
      <c r="J161" s="192" t="s">
        <v>256</v>
      </c>
      <c r="K161" s="254"/>
      <c r="L161" s="199"/>
      <c r="M161" s="254"/>
      <c r="N161" s="201"/>
      <c r="O161" s="201"/>
      <c r="P161" s="255"/>
      <c r="Q161" s="192"/>
      <c r="R161" s="192"/>
      <c r="S161" s="192"/>
      <c r="T161" s="204">
        <v>24000000</v>
      </c>
      <c r="U161" s="202"/>
      <c r="V161" s="192" t="s">
        <v>696</v>
      </c>
      <c r="W161" s="202" t="s">
        <v>31</v>
      </c>
      <c r="X161" s="199"/>
      <c r="Z161"/>
      <c r="AA161"/>
      <c r="AB161"/>
      <c r="AC161"/>
    </row>
    <row r="162" spans="1:29" s="215" customFormat="1" ht="16">
      <c r="A162" s="190">
        <v>20</v>
      </c>
      <c r="B162" s="192" t="s">
        <v>697</v>
      </c>
      <c r="C162" t="s">
        <v>581</v>
      </c>
      <c r="D162" s="199" t="s">
        <v>236</v>
      </c>
      <c r="E162" s="214">
        <v>0</v>
      </c>
      <c r="F162" s="214">
        <v>1</v>
      </c>
      <c r="G162" s="214">
        <v>1</v>
      </c>
      <c r="H162" s="202" t="s">
        <v>698</v>
      </c>
      <c r="I162" s="202" t="s">
        <v>699</v>
      </c>
      <c r="J162" s="192" t="s">
        <v>220</v>
      </c>
      <c r="K162" s="192"/>
      <c r="L162" s="256">
        <v>25000000</v>
      </c>
      <c r="M162" s="256">
        <v>25000000</v>
      </c>
      <c r="N162" s="256">
        <v>25000000</v>
      </c>
      <c r="O162" s="256">
        <v>25000000</v>
      </c>
      <c r="P162" s="256">
        <v>25000000</v>
      </c>
      <c r="Q162" s="256">
        <v>25000000</v>
      </c>
      <c r="R162" s="256">
        <v>25000000</v>
      </c>
      <c r="S162" s="256">
        <v>25000000</v>
      </c>
      <c r="T162" s="204">
        <f>SUM(L162:O162)</f>
        <v>100000000</v>
      </c>
      <c r="U162" s="202"/>
      <c r="V162" s="192"/>
      <c r="W162" s="199" t="s">
        <v>31</v>
      </c>
      <c r="X162" s="192"/>
      <c r="Y162"/>
      <c r="Z162"/>
      <c r="AA162"/>
      <c r="AB162"/>
      <c r="AC162"/>
    </row>
    <row r="163" spans="1:29" ht="16">
      <c r="A163" s="190">
        <v>21</v>
      </c>
      <c r="B163" s="192" t="s">
        <v>700</v>
      </c>
      <c r="C163" t="s">
        <v>382</v>
      </c>
      <c r="D163" s="199" t="s">
        <v>701</v>
      </c>
      <c r="E163" s="193">
        <v>1</v>
      </c>
      <c r="F163" s="193">
        <v>0</v>
      </c>
      <c r="G163" s="193">
        <v>0</v>
      </c>
      <c r="J163" s="199" t="s">
        <v>264</v>
      </c>
      <c r="K163" s="192"/>
      <c r="L163" s="192"/>
      <c r="M163" s="192"/>
      <c r="N163" s="192"/>
      <c r="O163" s="192"/>
      <c r="P163" s="192"/>
      <c r="Q163" s="192"/>
      <c r="R163" s="192"/>
      <c r="S163" s="192"/>
      <c r="T163" s="190"/>
      <c r="U163" s="190"/>
      <c r="V163" s="199" t="s">
        <v>702</v>
      </c>
      <c r="W163" s="199" t="s">
        <v>31</v>
      </c>
      <c r="X163" s="192"/>
    </row>
    <row r="164" spans="1:29">
      <c r="A164" s="190"/>
    </row>
    <row r="165" spans="1:29">
      <c r="A165" s="190"/>
    </row>
    <row r="166" spans="1:29">
      <c r="A166" s="190"/>
    </row>
    <row r="167" spans="1:29">
      <c r="A167" s="190"/>
    </row>
    <row r="168" spans="1:29">
      <c r="A168" s="190"/>
    </row>
    <row r="169" spans="1:29">
      <c r="A169" s="190"/>
    </row>
    <row r="170" spans="1:29">
      <c r="A170" s="190"/>
    </row>
    <row r="171" spans="1:29">
      <c r="A171" s="190"/>
    </row>
    <row r="172" spans="1:29">
      <c r="A172" s="190"/>
    </row>
    <row r="173" spans="1:29">
      <c r="A173" s="190"/>
    </row>
    <row r="174" spans="1:29">
      <c r="A174" s="190"/>
    </row>
    <row r="175" spans="1:29">
      <c r="A175" s="190"/>
    </row>
    <row r="176" spans="1:29">
      <c r="A176" s="190"/>
    </row>
    <row r="177" spans="1:1">
      <c r="A177" s="190"/>
    </row>
    <row r="178" spans="1:1">
      <c r="A178" s="190"/>
    </row>
    <row r="179" spans="1:1">
      <c r="A179" s="190"/>
    </row>
    <row r="180" spans="1:1">
      <c r="A180" s="190"/>
    </row>
    <row r="181" spans="1:1">
      <c r="A181" s="190"/>
    </row>
    <row r="182" spans="1:1">
      <c r="A182" s="190"/>
    </row>
    <row r="183" spans="1:1">
      <c r="A183" s="190"/>
    </row>
    <row r="184" spans="1:1">
      <c r="A184" s="190"/>
    </row>
    <row r="185" spans="1:1">
      <c r="A185" s="190"/>
    </row>
    <row r="186" spans="1:1">
      <c r="A186" s="190"/>
    </row>
    <row r="187" spans="1:1">
      <c r="A187" s="190"/>
    </row>
    <row r="188" spans="1:1">
      <c r="A188" s="190"/>
    </row>
    <row r="189" spans="1:1">
      <c r="A189" s="190"/>
    </row>
    <row r="190" spans="1:1">
      <c r="A190" s="190"/>
    </row>
    <row r="191" spans="1:1">
      <c r="A191" s="190"/>
    </row>
    <row r="192" spans="1:1">
      <c r="A192" s="190"/>
    </row>
    <row r="193" spans="1:1">
      <c r="A193" s="190"/>
    </row>
    <row r="194" spans="1:1">
      <c r="A194" s="190"/>
    </row>
    <row r="195" spans="1:1">
      <c r="A195" s="190"/>
    </row>
    <row r="196" spans="1:1">
      <c r="A196" s="190"/>
    </row>
    <row r="197" spans="1:1">
      <c r="A197" s="190"/>
    </row>
    <row r="198" spans="1:1">
      <c r="A198" s="190"/>
    </row>
    <row r="199" spans="1:1">
      <c r="A199" s="190"/>
    </row>
    <row r="200" spans="1:1">
      <c r="A200" s="190"/>
    </row>
    <row r="201" spans="1:1">
      <c r="A201" s="190"/>
    </row>
    <row r="202" spans="1:1">
      <c r="A202" s="190"/>
    </row>
    <row r="203" spans="1:1">
      <c r="A203" s="190"/>
    </row>
    <row r="204" spans="1:1">
      <c r="A204" s="190"/>
    </row>
    <row r="205" spans="1:1">
      <c r="A205" s="190"/>
    </row>
    <row r="206" spans="1:1">
      <c r="A206" s="190"/>
    </row>
    <row r="207" spans="1:1">
      <c r="A207" s="190"/>
    </row>
    <row r="208" spans="1:1">
      <c r="A208" s="190"/>
    </row>
  </sheetData>
  <autoFilter ref="A1:AB163" xr:uid="{995C021C-7A28-FB42-BACB-2808511A9759}"/>
  <conditionalFormatting sqref="E114:G121 E136:G147 E112:G112 E53:G58 E81:G103 E123:G134 E1:G51 E162:G1048576">
    <cfRule type="cellIs" dxfId="31" priority="32" operator="equal">
      <formula>1</formula>
    </cfRule>
  </conditionalFormatting>
  <conditionalFormatting sqref="E114:G121 E136:G147 E112:G112 E53:G58 E81:G103 E123:G134 E1:G51 E162:G1048576">
    <cfRule type="cellIs" dxfId="30" priority="31" operator="equal">
      <formula>0</formula>
    </cfRule>
  </conditionalFormatting>
  <conditionalFormatting sqref="E135:G135">
    <cfRule type="cellIs" dxfId="29" priority="30" operator="equal">
      <formula>1</formula>
    </cfRule>
  </conditionalFormatting>
  <conditionalFormatting sqref="E135:G135">
    <cfRule type="cellIs" dxfId="28" priority="29" operator="equal">
      <formula>0</formula>
    </cfRule>
  </conditionalFormatting>
  <conditionalFormatting sqref="F79">
    <cfRule type="cellIs" dxfId="27" priority="28" operator="equal">
      <formula>1</formula>
    </cfRule>
  </conditionalFormatting>
  <conditionalFormatting sqref="F79">
    <cfRule type="cellIs" dxfId="26" priority="27" operator="equal">
      <formula>0</formula>
    </cfRule>
  </conditionalFormatting>
  <conditionalFormatting sqref="G79">
    <cfRule type="cellIs" dxfId="25" priority="26" operator="equal">
      <formula>1</formula>
    </cfRule>
  </conditionalFormatting>
  <conditionalFormatting sqref="G79">
    <cfRule type="cellIs" dxfId="24" priority="25" operator="equal">
      <formula>0</formula>
    </cfRule>
  </conditionalFormatting>
  <conditionalFormatting sqref="E79">
    <cfRule type="cellIs" dxfId="23" priority="23" operator="equal">
      <formula>0</formula>
    </cfRule>
  </conditionalFormatting>
  <conditionalFormatting sqref="E79">
    <cfRule type="cellIs" dxfId="22" priority="24" operator="equal">
      <formula>1</formula>
    </cfRule>
  </conditionalFormatting>
  <conditionalFormatting sqref="F80">
    <cfRule type="cellIs" dxfId="21" priority="22" operator="equal">
      <formula>1</formula>
    </cfRule>
  </conditionalFormatting>
  <conditionalFormatting sqref="F80">
    <cfRule type="cellIs" dxfId="20" priority="21" operator="equal">
      <formula>0</formula>
    </cfRule>
  </conditionalFormatting>
  <conditionalFormatting sqref="G80">
    <cfRule type="cellIs" dxfId="19" priority="20" operator="equal">
      <formula>1</formula>
    </cfRule>
  </conditionalFormatting>
  <conditionalFormatting sqref="G80">
    <cfRule type="cellIs" dxfId="18" priority="19" operator="equal">
      <formula>0</formula>
    </cfRule>
  </conditionalFormatting>
  <conditionalFormatting sqref="E80">
    <cfRule type="cellIs" dxfId="17" priority="17" operator="equal">
      <formula>0</formula>
    </cfRule>
  </conditionalFormatting>
  <conditionalFormatting sqref="E80">
    <cfRule type="cellIs" dxfId="16" priority="18" operator="equal">
      <formula>1</formula>
    </cfRule>
  </conditionalFormatting>
  <conditionalFormatting sqref="E113:G113">
    <cfRule type="cellIs" dxfId="15" priority="16" operator="equal">
      <formula>1</formula>
    </cfRule>
  </conditionalFormatting>
  <conditionalFormatting sqref="E113:G113">
    <cfRule type="cellIs" dxfId="14" priority="15" operator="equal">
      <formula>0</formula>
    </cfRule>
  </conditionalFormatting>
  <conditionalFormatting sqref="E104:G111">
    <cfRule type="cellIs" dxfId="13" priority="14" operator="equal">
      <formula>1</formula>
    </cfRule>
  </conditionalFormatting>
  <conditionalFormatting sqref="E104:G111">
    <cfRule type="cellIs" dxfId="12" priority="13" operator="equal">
      <formula>0</formula>
    </cfRule>
  </conditionalFormatting>
  <conditionalFormatting sqref="E122:G122">
    <cfRule type="cellIs" dxfId="11" priority="12" operator="equal">
      <formula>1</formula>
    </cfRule>
  </conditionalFormatting>
  <conditionalFormatting sqref="E122:G122">
    <cfRule type="cellIs" dxfId="10" priority="11" operator="equal">
      <formula>0</formula>
    </cfRule>
  </conditionalFormatting>
  <conditionalFormatting sqref="E52:G52">
    <cfRule type="cellIs" dxfId="9" priority="10" operator="equal">
      <formula>1</formula>
    </cfRule>
  </conditionalFormatting>
  <conditionalFormatting sqref="E52:G52">
    <cfRule type="cellIs" dxfId="8" priority="9" operator="equal">
      <formula>0</formula>
    </cfRule>
  </conditionalFormatting>
  <conditionalFormatting sqref="E148:G154 E157:G158">
    <cfRule type="cellIs" dxfId="7" priority="8" operator="equal">
      <formula>1</formula>
    </cfRule>
  </conditionalFormatting>
  <conditionalFormatting sqref="E148:G154 E157:G158">
    <cfRule type="cellIs" dxfId="6" priority="7" operator="equal">
      <formula>0</formula>
    </cfRule>
  </conditionalFormatting>
  <conditionalFormatting sqref="E155:G155">
    <cfRule type="cellIs" dxfId="5" priority="6" operator="equal">
      <formula>1</formula>
    </cfRule>
  </conditionalFormatting>
  <conditionalFormatting sqref="E155:G155">
    <cfRule type="cellIs" dxfId="4" priority="5" operator="equal">
      <formula>0</formula>
    </cfRule>
  </conditionalFormatting>
  <conditionalFormatting sqref="E156:G156">
    <cfRule type="cellIs" dxfId="3" priority="4" operator="equal">
      <formula>1</formula>
    </cfRule>
  </conditionalFormatting>
  <conditionalFormatting sqref="E156:G156">
    <cfRule type="cellIs" dxfId="2" priority="3" operator="equal">
      <formula>0</formula>
    </cfRule>
  </conditionalFormatting>
  <conditionalFormatting sqref="E159:G161">
    <cfRule type="cellIs" dxfId="1" priority="2" operator="equal">
      <formula>1</formula>
    </cfRule>
  </conditionalFormatting>
  <conditionalFormatting sqref="E159:G161">
    <cfRule type="cellIs" dxfId="0" priority="1" operator="equal">
      <formula>0</formula>
    </cfRule>
  </conditionalFormatting>
  <hyperlinks>
    <hyperlink ref="W2" r:id="rId1" xr:uid="{CF45624E-2B87-C048-8DC6-32CE37D6C599}"/>
    <hyperlink ref="X2" r:id="rId2" xr:uid="{06F4A7BA-F7E1-7544-980E-D07E4066A4E9}"/>
    <hyperlink ref="Y2" r:id="rId3" xr:uid="{0DC90138-C202-C145-8232-0B6C4BB008AF}"/>
    <hyperlink ref="Z2" r:id="rId4" xr:uid="{EFCDEE50-D3C9-E440-9CBA-D4A87DBDBE6A}"/>
    <hyperlink ref="W3" r:id="rId5" xr:uid="{A3707ADA-8F38-4841-A030-6600DB5F4CD7}"/>
    <hyperlink ref="X3" r:id="rId6" xr:uid="{F7363927-C43F-DC46-A778-3650E7128F6C}"/>
    <hyperlink ref="Z3" r:id="rId7" xr:uid="{9D9B05CE-C916-C741-AD23-6AA28FF40369}"/>
    <hyperlink ref="W4" r:id="rId8" xr:uid="{91A42917-720F-9043-BC43-13D94A8DEFB7}"/>
    <hyperlink ref="X4" r:id="rId9" xr:uid="{F8F34F52-9F08-2244-ABBC-169F330E8922}"/>
    <hyperlink ref="Z4" r:id="rId10" xr:uid="{CF506040-A618-E141-A6EB-81DB81059BF2}"/>
    <hyperlink ref="J5" r:id="rId11" xr:uid="{2AC8D91C-0F26-FE45-97B9-45929D8DE8F4}"/>
    <hyperlink ref="W5" r:id="rId12" display="https://www.fiercepharma.com/manufacturing/astrazeneca-bumps-up-vaccine-deal-brazil-to-360m-more-doses-licensing-rights" xr:uid="{C748E21A-F0B1-A64F-8181-5531DBA95AB9}"/>
    <hyperlink ref="X5" r:id="rId13" xr:uid="{FB19677F-5E85-8046-AEB5-F477380926DA}"/>
    <hyperlink ref="Y5" r:id="rId14" xr:uid="{2C64C543-5178-D64F-9CE4-7CF9EDD16744}"/>
    <hyperlink ref="Z5" r:id="rId15" xr:uid="{AF7756D7-B0E9-2C4F-90F3-B9379BF70224}"/>
    <hyperlink ref="AA5" r:id="rId16" xr:uid="{CE51CA78-5022-BB4E-8B40-1FB2E5EB95E5}"/>
    <hyperlink ref="T6" r:id="rId17" display="400,000,000" xr:uid="{F3D45009-B357-0C48-8DA0-4869EC6D9E0C}"/>
    <hyperlink ref="W6" r:id="rId18" display="https://www.fiercepharma.com/manufacturing/astrazeneca-takes-covid-19-vaccine-to-china-biokangtai-deal-for-200m-dose-capacity-by" xr:uid="{E7F7A518-91FF-F944-A688-94603B57362A}"/>
    <hyperlink ref="X6" r:id="rId19" xr:uid="{62AA9ED2-1A71-A046-BF66-C072C0288FA6}"/>
    <hyperlink ref="Z6" r:id="rId20" xr:uid="{4F530945-41C1-2C4F-80C1-D51237B5C0A8}"/>
    <hyperlink ref="W7" r:id="rId21" xr:uid="{F4F2F7EC-4114-B543-892D-A1D18CD7EB9F}"/>
    <hyperlink ref="W8" r:id="rId22" xr:uid="{D778A79C-925C-6843-8EAB-0429FFCF3BC7}"/>
    <hyperlink ref="W10" r:id="rId23" xr:uid="{19F19E92-6FBF-6D4F-A25D-578703D22D7A}"/>
    <hyperlink ref="W11" r:id="rId24" xr:uid="{A1D5AEBB-F676-0F42-B7CE-E27C38B1DBEA}"/>
    <hyperlink ref="X11" r:id="rId25" xr:uid="{74D5D3D3-0B49-D541-B000-6E78A6D1D044}"/>
    <hyperlink ref="W12" r:id="rId26" xr:uid="{4B486A96-165A-6344-A836-5376A9D0AA1E}"/>
    <hyperlink ref="X12" r:id="rId27" location=":~:text=agreement%20with%20AstraZeneca%20to%20produce%20Covid%2D19%20vaccine,-08%2F17%2F2020&amp;text=mAbxience%2C%20the%20biotec%20company%20of,19%20vaccine%20in%20Latin%20America." xr:uid="{4B8FFD07-2583-5D43-906C-C3632E78123D}"/>
    <hyperlink ref="Y13" r:id="rId28" xr:uid="{DA588F58-B92F-F84D-8ECD-143FA192B9DB}"/>
    <hyperlink ref="X13" r:id="rId29" location=":~:text=agreement%20with%20AstraZeneca%20to%20produce%20Covid%2D19%20vaccine,-08%2F17%2F2020&amp;text=mAbxience%2C%20the%20biotec%20company%20of,19%20vaccine%20in%20Latin%20America." xr:uid="{BA6C0114-AD7B-2F4D-AE1C-062591D49ED9}"/>
    <hyperlink ref="J14" r:id="rId30" xr:uid="{6F078A02-978B-0948-A920-A3A3C5F84D23}"/>
    <hyperlink ref="W14" r:id="rId31" xr:uid="{97051507-E1CC-4141-8238-369EB16604D3}"/>
    <hyperlink ref="X14" r:id="rId32" xr:uid="{64C37A36-7F74-2542-981E-E9EBC81ED338}"/>
    <hyperlink ref="J15" r:id="rId33" xr:uid="{E8AC0FA4-2A60-C641-890E-5147CF5BE50F}"/>
    <hyperlink ref="W15" r:id="rId34" xr:uid="{7618D658-AE39-5A4E-BF58-4997BDF94409}"/>
    <hyperlink ref="X15" r:id="rId35" xr:uid="{1CB20170-6A6E-5B40-A6E8-02F9A9C9C6FF}"/>
    <hyperlink ref="W16" r:id="rId36" xr:uid="{E81DA0E8-E03B-5F42-883D-AF3516785E1C}"/>
    <hyperlink ref="J17" r:id="rId37" xr:uid="{4735CA6A-CAC7-7740-A2C9-3C66EF4451AD}"/>
    <hyperlink ref="W17" r:id="rId38" xr:uid="{5FE98056-BC51-8246-9840-881E9EB11DED}"/>
    <hyperlink ref="J18" r:id="rId39" xr:uid="{E56C797D-6B38-4A48-BD81-FA60611239EF}"/>
    <hyperlink ref="W18" r:id="rId40" xr:uid="{676C7FDA-51D0-BB4A-92E9-0BF7156499A3}"/>
    <hyperlink ref="J19" r:id="rId41" xr:uid="{9778422F-776A-3544-A5C3-C36E45A57045}"/>
    <hyperlink ref="W19" r:id="rId42" xr:uid="{9E6B8920-9C2F-D342-BE76-32757FA679FD}"/>
    <hyperlink ref="J20" r:id="rId43" xr:uid="{C1D04425-3EC3-A443-A737-08050D4B91AF}"/>
    <hyperlink ref="W20" r:id="rId44" xr:uid="{7B6DBBCE-9BC5-FF47-B677-BF5D2C7BE2DF}"/>
    <hyperlink ref="T27" r:id="rId45" display="1,000,000,000" xr:uid="{640205BC-4002-D040-990D-8D4FE48D676B}"/>
    <hyperlink ref="W27" r:id="rId46" xr:uid="{037B5FCD-7DE9-6145-A7B8-2EA294E46C0B}"/>
    <hyperlink ref="X27" r:id="rId47" xr:uid="{28C9BB92-F743-9740-9864-25C305813265}"/>
    <hyperlink ref="Y27" r:id="rId48" xr:uid="{DA571367-F8C5-C84E-870B-04B8DFDF08CF}"/>
    <hyperlink ref="Z27" r:id="rId49" xr:uid="{889A32E8-384D-8443-A72A-36E9229F442A}"/>
    <hyperlink ref="W28" r:id="rId50" xr:uid="{1D73B940-1025-1246-A2D7-63C364267B32}"/>
    <hyperlink ref="X28" r:id="rId51" xr:uid="{1528579E-3D41-404F-87DD-10983DB4CEC6}"/>
    <hyperlink ref="W29" r:id="rId52" xr:uid="{92287479-7BED-0144-9150-89005D58A193}"/>
    <hyperlink ref="X29" r:id="rId53" xr:uid="{7BD49700-DB24-AD42-9B80-A5F745835145}"/>
    <hyperlink ref="Y29" r:id="rId54" xr:uid="{69023514-2912-7E4D-955E-A87A1DECFF38}"/>
    <hyperlink ref="W30" r:id="rId55" xr:uid="{BCBC9D23-8538-CF43-9463-E657FD20E722}"/>
    <hyperlink ref="W31" r:id="rId56" xr:uid="{70BADF78-BC60-D041-93BA-CCAD39DCC35D}"/>
    <hyperlink ref="W32" r:id="rId57" xr:uid="{DD0767AA-A606-1246-B0FC-C38D80C678B2}"/>
    <hyperlink ref="X32" r:id="rId58" xr:uid="{591D0F7A-C0F8-B84E-A2A9-61AC55AD4B3C}"/>
    <hyperlink ref="W33" r:id="rId59" xr:uid="{96EFE917-3D72-CA4F-9164-FF4A34FA639F}"/>
    <hyperlink ref="W34" r:id="rId60" xr:uid="{7344E2E1-728B-E849-9BF0-76D885A6DF49}"/>
    <hyperlink ref="W35" r:id="rId61" xr:uid="{B37B9A67-969A-334A-9726-313622853697}"/>
    <hyperlink ref="W36" r:id="rId62" xr:uid="{9109C0D0-8611-0148-9ABB-0573AE524771}"/>
    <hyperlink ref="W37" r:id="rId63" xr:uid="{0ABFE130-524A-9F49-B8C4-CF9118EECF74}"/>
    <hyperlink ref="W38" r:id="rId64" xr:uid="{BA69C403-2531-EA44-8182-5FC6440E96EE}"/>
    <hyperlink ref="W41" r:id="rId65" xr:uid="{0B8AA7FC-3679-7040-AFDB-87323ED8898C}"/>
    <hyperlink ref="X41" r:id="rId66" xr:uid="{D800ABD4-78FB-CB43-A7B7-8D0D42323D73}"/>
    <hyperlink ref="J32" r:id="rId67" xr:uid="{11CC6AF7-CF61-6F40-B61D-31D2F90B3E4E}"/>
    <hyperlink ref="J35" r:id="rId68" xr:uid="{F6CD1B0A-F2C8-934D-A90B-E35CBB7171F7}"/>
    <hyperlink ref="J36" r:id="rId69" xr:uid="{0E98E6CC-F28B-074B-AE02-9F335996D2B4}"/>
    <hyperlink ref="J37" r:id="rId70" xr:uid="{1118BC87-F3FE-AA4B-9866-6B759F518EC1}"/>
    <hyperlink ref="J38" r:id="rId71" xr:uid="{A54638F7-1002-EA45-95D7-2F1C37D65225}"/>
    <hyperlink ref="J53" r:id="rId72" xr:uid="{BFB12E06-8475-084F-A13B-F35DC9143F44}"/>
    <hyperlink ref="J54" r:id="rId73" xr:uid="{0FB050BF-C8ED-6443-87B3-3172F8151400}"/>
    <hyperlink ref="J55" r:id="rId74" xr:uid="{6EFA3A2C-8E34-3F47-A29A-49C71286D471}"/>
    <hyperlink ref="J56" r:id="rId75" xr:uid="{EF0474AD-16C1-2F45-8FB1-8A7349274736}"/>
    <hyperlink ref="J57" r:id="rId76" xr:uid="{6985A4BA-8FA8-224B-8532-438898459F9B}"/>
    <hyperlink ref="W46" r:id="rId77" xr:uid="{69CB8F6E-DC72-1642-B921-13039682E229}"/>
    <hyperlink ref="W47" r:id="rId78" xr:uid="{B0DDF6DC-2F62-F749-95B3-D94A7DFD3B21}"/>
    <hyperlink ref="X47" r:id="rId79" xr:uid="{E732B1DC-5945-0C49-A41C-414425587BEC}"/>
    <hyperlink ref="Y47" r:id="rId80" xr:uid="{8EBED06B-ED4E-AD4E-B8FD-A3436EDCFCB6}"/>
    <hyperlink ref="W48" r:id="rId81" xr:uid="{C9247BC9-CFB7-9A40-92CA-87CEECF29995}"/>
    <hyperlink ref="X48" r:id="rId82" xr:uid="{8A8FFC57-924D-5545-93C8-A379DAB60282}"/>
    <hyperlink ref="Y48" r:id="rId83" xr:uid="{531C2128-C8D3-7C4D-8716-B6F2FB1911B5}"/>
    <hyperlink ref="W50" r:id="rId84" xr:uid="{1FC8C9A5-C9FC-7741-933A-543457A6BDBC}"/>
    <hyperlink ref="Z50" r:id="rId85" xr:uid="{DCD42414-F2F3-2747-8719-A925D2D3D05B}"/>
    <hyperlink ref="AA50" r:id="rId86" xr:uid="{4EEE4E1F-1905-4E4F-9894-65B0004BFDC8}"/>
    <hyperlink ref="W51" r:id="rId87" xr:uid="{EBBF1E25-38AA-D945-9237-A6C519449AB8}"/>
    <hyperlink ref="X51" r:id="rId88" xr:uid="{5BA98E38-FCD2-BF47-A414-082B97563AAA}"/>
    <hyperlink ref="W53" r:id="rId89" xr:uid="{CB374656-0D02-344B-8D22-525378E8A222}"/>
    <hyperlink ref="W54" r:id="rId90" xr:uid="{BB611E84-C5E8-6543-91C8-2E4B31781313}"/>
    <hyperlink ref="X54" r:id="rId91" xr:uid="{147DE58C-90D2-3247-8D02-66F9CD38EBFE}"/>
    <hyperlink ref="W55" r:id="rId92" xr:uid="{A994ABEA-844F-2942-8106-70A9A79D489C}"/>
    <hyperlink ref="X55" r:id="rId93" xr:uid="{7136048D-0DF7-5E42-AB8E-74786477C9C6}"/>
    <hyperlink ref="W56" r:id="rId94" xr:uid="{8C31AA94-1B9F-D84F-8DF3-4F85A0AD5C1B}"/>
    <hyperlink ref="W57" r:id="rId95" xr:uid="{050820A7-C606-A542-BB18-1E145A2E2A78}"/>
    <hyperlink ref="W82" r:id="rId96" xr:uid="{DE43C962-ED49-EF4A-99FD-23F9C3182B4C}"/>
    <hyperlink ref="X82" r:id="rId97" xr:uid="{2D036A3C-C507-FC4F-9724-A542D6ECB5D0}"/>
    <hyperlink ref="Y82" r:id="rId98" xr:uid="{E1F410AC-7EBF-8D4F-8974-1205C2009058}"/>
    <hyperlink ref="Z82" r:id="rId99" xr:uid="{C2F1D76B-E7BF-C940-B9D9-ADFD4379752B}"/>
    <hyperlink ref="W84" r:id="rId100" xr:uid="{40C8A022-E08F-1F49-91A9-CD35EB705174}"/>
    <hyperlink ref="Y84" r:id="rId101" xr:uid="{102A2687-1EE6-234D-98BB-1837C6953B92}"/>
    <hyperlink ref="W85" r:id="rId102" xr:uid="{E282C5F6-CF41-A346-AFA7-6C62CEE2AE04}"/>
    <hyperlink ref="W86" r:id="rId103" xr:uid="{172E8CA6-3B83-7848-9060-27E16EC09046}"/>
    <hyperlink ref="W87" r:id="rId104" xr:uid="{AE055C35-64AF-7B49-8842-3EEA79A32822}"/>
    <hyperlink ref="W88" r:id="rId105" xr:uid="{735313D8-E03E-094B-9E04-C58B8A98E6B3}"/>
    <hyperlink ref="X88" r:id="rId106" xr:uid="{D11424A9-31C9-8946-80A0-A1AD7BCB3022}"/>
    <hyperlink ref="W89" r:id="rId107" xr:uid="{D5387E90-1714-0244-9582-5DB570ED01F2}"/>
    <hyperlink ref="W92" r:id="rId108" xr:uid="{B72F356F-C1BF-544A-A859-B5C06FB0DC67}"/>
    <hyperlink ref="J95" r:id="rId109" xr:uid="{BF985C49-883C-8A49-9600-3AAC8D536CC1}"/>
    <hyperlink ref="W93" r:id="rId110" xr:uid="{1DA717A9-AF58-D842-BA55-89FA649A75C6}"/>
    <hyperlink ref="X93" r:id="rId111" xr:uid="{61BD452A-A30B-4D40-8A74-12D3B02EBE12}"/>
    <hyperlink ref="W94" r:id="rId112" xr:uid="{6627A50A-F4FA-774E-9830-9A3BE5623C1A}"/>
    <hyperlink ref="X94" r:id="rId113" xr:uid="{FB08ECBC-BB2E-6649-B601-77A7DA79C747}"/>
    <hyperlink ref="W95" r:id="rId114" xr:uid="{C357A662-CD1E-0345-BB30-BF3E0D6A34B3}"/>
    <hyperlink ref="J115" r:id="rId115" location=":~:text=CureVac%20has%20tagged%20German%20chemical,the%20partners%20said%20this%20week." xr:uid="{2D1942EF-5805-2042-B5F0-BE89D8E7793E}"/>
    <hyperlink ref="J116" r:id="rId116" xr:uid="{2541F14D-888A-E54A-89A7-2AFFF885EE15}"/>
    <hyperlink ref="J120" r:id="rId117" xr:uid="{BC7F9B18-5FDF-1440-AAB7-2F06FE056B93}"/>
    <hyperlink ref="W115" r:id="rId118" location=":~:text=CureVac%20has%20tagged%20German%20chemical,the%20partners%20said%20this%20week." xr:uid="{44AE320A-B40A-4A44-884A-E09B679ED657}"/>
    <hyperlink ref="W116" r:id="rId119" xr:uid="{EB270D9B-2AAB-C84E-B35A-AE072F0B8424}"/>
    <hyperlink ref="W120" r:id="rId120" xr:uid="{52402208-A001-E64E-A461-44D20BEEC2FB}"/>
    <hyperlink ref="W123" r:id="rId121" xr:uid="{959805C5-2064-3440-BDC5-64E063486E84}"/>
    <hyperlink ref="W125" r:id="rId122" xr:uid="{5159F1C1-90EE-0B4B-82D5-C5FF62579F00}"/>
    <hyperlink ref="W126" r:id="rId123" xr:uid="{06DF04BF-DA26-3641-846C-1588A7B0F425}"/>
    <hyperlink ref="X144" r:id="rId124" xr:uid="{79ECC21C-7395-B34C-A0F4-88492F6F50B0}"/>
    <hyperlink ref="W145" r:id="rId125" xr:uid="{CD997ECA-860E-394E-BCB7-F84AACD1D95C}"/>
    <hyperlink ref="W127" r:id="rId126" xr:uid="{4ADA015D-FC9F-B347-85AD-A9875C75D10D}"/>
    <hyperlink ref="W128" r:id="rId127" xr:uid="{4DEEF035-BCDA-5D4C-887B-8004078BB41A}"/>
    <hyperlink ref="W129" r:id="rId128" xr:uid="{FF5A5555-6B8A-144F-B35B-F737A9CCF9AF}"/>
    <hyperlink ref="W130" r:id="rId129" xr:uid="{65D07542-5E20-7B4E-8063-3030F09F16F4}"/>
    <hyperlink ref="W131" r:id="rId130" xr:uid="{40809939-AC56-2245-981E-67C7BC8AB32F}"/>
    <hyperlink ref="W134" r:id="rId131" xr:uid="{901D4E72-CBB1-AF4A-A019-C5B33A483E5A}"/>
    <hyperlink ref="Y144" r:id="rId132" xr:uid="{6E0217AE-6E8A-4F48-9C22-50A6CB8B5D6E}"/>
    <hyperlink ref="V163" r:id="rId133" display="negotiations were still ongoing over having the Chinese-developed vaccine produced in Uzbekistan itself" xr:uid="{792E5F33-B833-9A49-A19D-7301BBE4C372}"/>
    <hyperlink ref="Q29" r:id="rId134" display="45,000,000" xr:uid="{2D41095B-0DCE-3E4B-978C-6931378F0BA4}"/>
    <hyperlink ref="P29" r:id="rId135" display="45,000,000" xr:uid="{C54D5234-C42D-B34E-B7C9-78E200B46E1E}"/>
    <hyperlink ref="O29" r:id="rId136" display="45,000,000" xr:uid="{75A1CC7D-847C-3247-B7C1-46BF49F7AD29}"/>
    <hyperlink ref="N29" r:id="rId137" display="45,000,000" xr:uid="{FC407A38-799C-F24C-B0C4-DDAA6B6E3885}"/>
    <hyperlink ref="M29" r:id="rId138" display="45,000,000" xr:uid="{D28545CC-73F4-ED4F-9A4F-91F1986E2633}"/>
    <hyperlink ref="L29" r:id="rId139" display="45,000,000" xr:uid="{ABE7BCBA-C508-7B4B-B21E-A269B85A9A5E}"/>
    <hyperlink ref="Q30" r:id="rId140" display="62,500,000" xr:uid="{0F5A9EA9-A66D-6F48-8293-E5E78742CFC7}"/>
    <hyperlink ref="P30" r:id="rId141" display="62,500,000" xr:uid="{432CE49D-7BCC-914B-B365-40643318D390}"/>
    <hyperlink ref="O30" r:id="rId142" display="62,500,000" xr:uid="{2C452DCD-3632-B644-847C-4E39438F3F2F}"/>
    <hyperlink ref="N30" r:id="rId143" display="62,500,000" xr:uid="{128261E9-9D45-CA4C-8725-DA479411EC09}"/>
    <hyperlink ref="M30" r:id="rId144" display="62,500,000" xr:uid="{8FF84056-E38F-2F45-9A1D-17912A9A5679}"/>
    <hyperlink ref="L30" r:id="rId145" display="62,500,000" xr:uid="{DB656C39-C759-334A-8C52-683EE45405AB}"/>
    <hyperlink ref="Q92" r:id="rId146" display="12,500,000" xr:uid="{8C296006-34C4-EA4D-924C-1C094E23311C}"/>
    <hyperlink ref="P92" r:id="rId147" display="12,500,000" xr:uid="{68518A39-57EE-4B47-B7BE-2A3702460665}"/>
    <hyperlink ref="O92" r:id="rId148" display="12,500,000" xr:uid="{A87306D6-D18C-3D4E-B0D6-101659E38B62}"/>
    <hyperlink ref="N92" r:id="rId149" display="12,500,000" xr:uid="{2FA41362-7245-804C-B347-44C11EA55540}"/>
    <hyperlink ref="J23" r:id="rId150" xr:uid="{47522763-DFAD-484C-AA7E-6CB7AC980847}"/>
    <hyperlink ref="H23" r:id="rId151" xr:uid="{90A74FAB-CBA0-D84A-8B81-E71CD6B63AA7}"/>
    <hyperlink ref="W23" r:id="rId152" xr:uid="{0C04EFDA-1915-0740-960C-DA07D7AAD0E0}"/>
    <hyperlink ref="H16" r:id="rId153" xr:uid="{455CA1C3-9443-7641-84A8-47183E247103}"/>
    <hyperlink ref="J16" r:id="rId154" xr:uid="{3257A342-98C6-564B-8657-CC7A8ADC23B1}"/>
    <hyperlink ref="J21" r:id="rId155" xr:uid="{58A3C4CB-397F-234E-AD01-00BEDBBFE15D}"/>
    <hyperlink ref="H21" r:id="rId156" xr:uid="{06CE0A17-9476-6145-B92E-C0FE87BEF49F}"/>
    <hyperlink ref="K21" r:id="rId157" display="75,000,000" xr:uid="{AE9A7780-53EC-5444-9A6D-812A22BEDAF2}"/>
    <hyperlink ref="L21" r:id="rId158" display="75,000,000" xr:uid="{EE1C57B8-6EB2-5C4C-9F02-3B6D3DA40E34}"/>
    <hyperlink ref="M21" r:id="rId159" display="75,000,000" xr:uid="{4BD6F93F-EB72-3A4C-95EE-BFAE9066904A}"/>
    <hyperlink ref="N21" r:id="rId160" display="75,000,000" xr:uid="{4820CBF0-068B-064F-BBF1-A085665E81EC}"/>
    <hyperlink ref="O21" r:id="rId161" display="75,000,000" xr:uid="{ABFF6A26-3E91-7842-A750-7C4E648E3197}"/>
    <hyperlink ref="P21" r:id="rId162" display="75,000,000" xr:uid="{5A5DB0AE-95FB-894E-8921-BBF57533975C}"/>
    <hyperlink ref="Q21" r:id="rId163" display="75,000,000" xr:uid="{1489F9DE-A660-1744-B28C-2CF1E2E6723A}"/>
    <hyperlink ref="I133" r:id="rId164" xr:uid="{356BC0B4-7025-C24B-8DA5-086146936FCB}"/>
    <hyperlink ref="W133" r:id="rId165" xr:uid="{9C342C94-776A-C642-8995-8DD7A260D2D4}"/>
    <hyperlink ref="V133" r:id="rId166" display="https://www.biospace.com/article/releases/dynavax-announces-exercise-of-option-to-reserve-additional-cpg-1018-to-produce-40-million-doses-of-valneva-s-inactivated-adjuvanted-covid-19-vaccine-candidate-for-the-uk-government/_x000a__x000a__x000a_The UK Government has invested a multi-million sum in Valneva’s manufacturing facility in West Lothian, which began manufacturing vaccine doses in January 2021.; Livingston facility will have the capacity to produce up to 250 million doses annually for shipment across the UK and around the world." xr:uid="{3E95E517-9437-5646-B916-893A4F834F7D}"/>
    <hyperlink ref="H4" r:id="rId167" xr:uid="{83431D4A-C06F-484A-B3A5-33B222755FBE}"/>
    <hyperlink ref="H5" r:id="rId168" xr:uid="{7F221EE1-4482-8B40-8AAA-83AA2DE2D150}"/>
    <hyperlink ref="X23" r:id="rId169" xr:uid="{73081E7E-BCCE-4449-A294-49EE1244AEBF}"/>
    <hyperlink ref="H6" r:id="rId170" xr:uid="{76C565D4-AF7B-454D-9B2C-71A5260C49A8}"/>
    <hyperlink ref="Y11" r:id="rId171" xr:uid="{B3231E93-17ED-A441-9669-00BAD0CE2CA9}"/>
    <hyperlink ref="X30" r:id="rId172" xr:uid="{B260C2C7-7124-754E-90F5-13F8F7804962}"/>
    <hyperlink ref="H7" r:id="rId173" location="ac04" xr:uid="{2ABACB21-2D74-884F-8529-D0FC976CFC6E}"/>
    <hyperlink ref="H11" r:id="rId174" xr:uid="{B9C605A0-F3C4-3849-8703-E49EEDDB0563}"/>
    <hyperlink ref="H39" r:id="rId175" xr:uid="{52A3022F-3CBF-0C4B-9CF1-612249222DE6}"/>
    <hyperlink ref="J39" r:id="rId176" xr:uid="{6434DE1E-F675-5245-ACC7-9016EA0AA01F}"/>
    <hyperlink ref="W39" r:id="rId177" xr:uid="{6BDF6FC3-3EBC-6746-B786-00CB6781073E}"/>
    <hyperlink ref="H12" r:id="rId178" xr:uid="{AA0058D4-5E86-6A49-8948-276D4BDD1C04}"/>
    <hyperlink ref="J22" r:id="rId179" xr:uid="{A3B9D3F3-7949-1847-A85F-457EFF54E3DA}"/>
    <hyperlink ref="H14" r:id="rId180" xr:uid="{EA9634E7-5FE9-0144-8D7A-5A69BFD5EFC1}"/>
    <hyperlink ref="W22" r:id="rId181" xr:uid="{BF808DD6-5A3D-AA4B-9898-A23A8EDB45D7}"/>
    <hyperlink ref="H15" r:id="rId182" xr:uid="{38AB039F-017C-CF43-B630-3AAEA79B59EB}"/>
    <hyperlink ref="H17" r:id="rId183" xr:uid="{D0E492AD-04B3-0041-8130-AD367B880D6F}"/>
    <hyperlink ref="H22" r:id="rId184" xr:uid="{27EAF3EC-0C31-F140-B886-0DED0A9EA18A}"/>
    <hyperlink ref="H19" r:id="rId185" xr:uid="{45DB80CB-3C9C-5147-BE62-8766B75C93DB}"/>
    <hyperlink ref="H20" r:id="rId186" xr:uid="{6281E6E0-D87B-AB47-B74D-ADC200C42A7A}"/>
    <hyperlink ref="H28" r:id="rId187" xr:uid="{65009EC9-C7F7-5E44-8D82-AE50FFEF1CB9}"/>
    <hyperlink ref="H29" r:id="rId188" xr:uid="{029F918B-71DF-514A-A102-1C0F0FF41204}"/>
    <hyperlink ref="H30" r:id="rId189" xr:uid="{451185B6-DBD3-154B-A918-031B405720FD}"/>
    <hyperlink ref="H31" r:id="rId190" xr:uid="{2F8FE13C-ADE2-9A46-B643-068F822B3CA5}"/>
    <hyperlink ref="H32" r:id="rId191" display="Halle/Westfallen" xr:uid="{3F9CF27F-A8DA-804A-97B9-55D9DB63F90A}"/>
    <hyperlink ref="H33" r:id="rId192" xr:uid="{E13B5DA3-0DC6-C740-8C7D-4827204D46B8}"/>
    <hyperlink ref="H34" r:id="rId193" xr:uid="{BF42F459-0EA9-3049-8C8D-6EE68F6CF12D}"/>
    <hyperlink ref="H35" r:id="rId194" xr:uid="{2D3E386F-A6C4-4E4F-8438-B75D6197F3C1}"/>
    <hyperlink ref="H36" r:id="rId195" xr:uid="{F81E52A6-BA43-3345-872C-833E7F783868}"/>
    <hyperlink ref="H37" r:id="rId196" xr:uid="{6C9ADAA2-2465-1645-B9E0-E419743E9ACC}"/>
    <hyperlink ref="H38" r:id="rId197" xr:uid="{B4F1102D-34DF-3549-9DA9-A4930DF69BBA}"/>
    <hyperlink ref="W40" r:id="rId198" xr:uid="{D369C7CF-2E3E-E843-9E94-AC3C03DCA063}"/>
    <hyperlink ref="X40" r:id="rId199" xr:uid="{40341888-1A1B-FE4C-80B7-C40A38C5433C}"/>
    <hyperlink ref="H40" r:id="rId200" xr:uid="{AF7FB2D2-AC83-0144-9EDC-BA584A8D7D9B}"/>
    <hyperlink ref="H41" r:id="rId201" xr:uid="{6C5DE5B0-1BCF-1A40-9992-657488909748}"/>
    <hyperlink ref="J40" r:id="rId202" display="India " xr:uid="{3B3738D8-E0FC-3245-A8AC-A14593A971EC}"/>
    <hyperlink ref="J41" r:id="rId203" xr:uid="{51F91BFE-2D7F-634F-BEF2-018363E5A0F6}"/>
    <hyperlink ref="H47" r:id="rId204" xr:uid="{C2136C61-CEDF-3D4F-824A-B31F0922A9BA}"/>
    <hyperlink ref="H46" r:id="rId205" xr:uid="{F5181B6D-DAF4-304F-8047-18BF381E0D25}"/>
    <hyperlink ref="H48" r:id="rId206" xr:uid="{BD8FA581-1DC3-1A46-916F-53B9BFE34A0F}"/>
    <hyperlink ref="H50" r:id="rId207" xr:uid="{219821FD-6175-B94E-891D-E88C2E190CBA}"/>
    <hyperlink ref="H51" r:id="rId208" xr:uid="{337B7A65-4988-C74A-8259-274540CAFC42}"/>
    <hyperlink ref="H53" r:id="rId209" xr:uid="{5CD63B8A-9474-7A42-9032-A4B490DE775F}"/>
    <hyperlink ref="H54" r:id="rId210" xr:uid="{0ECEA730-43F2-9443-9C6F-37A8DA761895}"/>
    <hyperlink ref="H55" r:id="rId211" xr:uid="{EF649322-C1F1-4449-9C55-B19AA2887CA7}"/>
    <hyperlink ref="H56" r:id="rId212" xr:uid="{592328DE-26B8-E54B-A250-719B68509EBC}"/>
    <hyperlink ref="H57" r:id="rId213" xr:uid="{3CC722CF-5466-FA4A-89D6-1B0C9E06681D}"/>
    <hyperlink ref="H95" r:id="rId214" xr:uid="{3429F5D2-EAF5-6846-B112-6C7CE1F3E979}"/>
    <hyperlink ref="H82" r:id="rId215" xr:uid="{D9ADB17E-089B-264F-8171-051A4A5A132A}"/>
    <hyperlink ref="H84" r:id="rId216" xr:uid="{0E25C8CC-91C7-A44E-AA94-91DA89DFDA8D}"/>
    <hyperlink ref="H85" r:id="rId217" xr:uid="{587EBC04-2265-8945-ADA6-7AE2F6820567}"/>
    <hyperlink ref="H88" r:id="rId218" xr:uid="{2CA541A9-9A64-BF43-8AC4-44368B8D04B8}"/>
    <hyperlink ref="H86" r:id="rId219" xr:uid="{8E6DD844-BD8C-3C41-AB3E-F396CA3E7DB8}"/>
    <hyperlink ref="H87" r:id="rId220" xr:uid="{78803CF5-7AC2-EB42-98AD-9F999F766F77}"/>
    <hyperlink ref="H89" r:id="rId221" xr:uid="{F7E4A879-6CF4-514C-9030-93A80D780689}"/>
    <hyperlink ref="H92" r:id="rId222" xr:uid="{CC323231-A51E-714D-847D-5E34351A2748}"/>
    <hyperlink ref="H93" r:id="rId223" xr:uid="{E8BD0CD5-CB92-E44E-9F7A-D8DBB4AB86C3}"/>
    <hyperlink ref="H94" r:id="rId224" xr:uid="{8231691B-02D3-8441-85E4-ADD73DDAEB91}"/>
    <hyperlink ref="H112" r:id="rId225" xr:uid="{34FA7D7B-43E3-C24D-AAE6-1B724C42ABE1}"/>
    <hyperlink ref="H115" r:id="rId226" location=":~:text=CureVac%20has%20tagged%20German%20chemical,the%20partners%20said%20this%20week." xr:uid="{C0556A9D-0D51-F14C-A835-684CE4381ACB}"/>
    <hyperlink ref="H116" r:id="rId227" xr:uid="{EA880171-1B11-584F-9697-C89244C3E0D3}"/>
    <hyperlink ref="H120" r:id="rId228" xr:uid="{4DBE0F07-D3BD-0946-94DD-EFF452ECFCA9}"/>
    <hyperlink ref="H123" r:id="rId229" xr:uid="{BF5B3B9F-3E81-FB4E-860F-891A63EB56AD}"/>
    <hyperlink ref="H125" r:id="rId230" xr:uid="{A3BF8B21-9F9B-2F4B-915B-2F82B79A85A4}"/>
    <hyperlink ref="H126" r:id="rId231" xr:uid="{FE056D87-AE5D-5346-ADAF-E408D199C054}"/>
    <hyperlink ref="H144" r:id="rId232" xr:uid="{944E2C4D-ED49-2E4B-BA41-18B7CF902C26}"/>
    <hyperlink ref="H145" r:id="rId233" xr:uid="{C6856A3E-5DDB-9241-A3D2-BCD2C130FFCA}"/>
    <hyperlink ref="H127" r:id="rId234" xr:uid="{D54304F8-AD81-4540-9E24-1555C68F6D68}"/>
    <hyperlink ref="H128" r:id="rId235" xr:uid="{B8D5CDA5-4AC2-9748-BDA6-F0ED00F1A834}"/>
    <hyperlink ref="H130" r:id="rId236" xr:uid="{316E2422-1982-834E-992B-5E859D9D0F5E}"/>
    <hyperlink ref="H131" r:id="rId237" xr:uid="{A2041226-4B61-3D48-BC7B-F831FF4CDFAA}"/>
    <hyperlink ref="H134" r:id="rId238" location="where-we-work" xr:uid="{E42F7504-1C65-654F-85A3-2228499C72FF}"/>
    <hyperlink ref="D5" r:id="rId239" xr:uid="{8407A98C-FA6C-4647-9C21-61568BD5B8E8}"/>
    <hyperlink ref="D6" r:id="rId240" xr:uid="{66EDF72F-9A79-AF4F-A961-2F0167D23786}"/>
    <hyperlink ref="D7" r:id="rId241" xr:uid="{B2E51060-F85C-5845-9CEB-6F32AFB1B7F7}"/>
    <hyperlink ref="D8" r:id="rId242" xr:uid="{E5D38D89-322A-3543-A84F-C1A1E4335F59}"/>
    <hyperlink ref="D10" r:id="rId243" xr:uid="{C96AF655-4D5D-4749-8710-B8BCC48954B4}"/>
    <hyperlink ref="D11" r:id="rId244" xr:uid="{921DE3FD-2945-6541-B032-4714CD95A2B0}"/>
    <hyperlink ref="D12" r:id="rId245" xr:uid="{9154222E-998E-AE40-BDE0-9DFBC99CE361}"/>
    <hyperlink ref="D14" r:id="rId246" xr:uid="{C8126B6C-6596-114E-9D85-68259B35501C}"/>
    <hyperlink ref="D16" r:id="rId247" xr:uid="{D334CC06-E27A-C749-82BB-94064891D98B}"/>
    <hyperlink ref="D17" r:id="rId248" xr:uid="{9CD76ACB-C4F5-6D45-9380-42E445392C95}"/>
    <hyperlink ref="D18" r:id="rId249" xr:uid="{F52C05EA-4ACA-EC4A-971D-594EDC50943A}"/>
    <hyperlink ref="D19" r:id="rId250" xr:uid="{D5767A86-BBF3-F243-B485-607AC34C4E76}"/>
    <hyperlink ref="D20" r:id="rId251" xr:uid="{248A11C4-1234-F248-BBCD-FAEECDBBFDBB}"/>
    <hyperlink ref="D21" r:id="rId252" xr:uid="{8E0B064E-068B-C34A-800F-65BEF03EC70C}"/>
    <hyperlink ref="D22" r:id="rId253" xr:uid="{7A348DCB-80AD-1F49-89A1-3963AD505DC5}"/>
    <hyperlink ref="D23" r:id="rId254" xr:uid="{2EA63149-6300-2149-B32C-1A5230EA900C}"/>
    <hyperlink ref="D27" r:id="rId255" xr:uid="{6E5BF5FF-30AC-5240-AED4-F14992E075E9}"/>
    <hyperlink ref="D28" r:id="rId256" xr:uid="{D4674D9E-A0F3-1A40-AD4A-93D506AAC879}"/>
    <hyperlink ref="D29" r:id="rId257" xr:uid="{DC41CE15-5C0D-7C4A-A8E6-3F99B711626E}"/>
    <hyperlink ref="D30" r:id="rId258" xr:uid="{F53F16C9-830E-9942-B2B6-72E5B6381CAE}"/>
    <hyperlink ref="D31" r:id="rId259" xr:uid="{1F3178F0-28C5-A84D-9DD5-E91F8AFF16A5}"/>
    <hyperlink ref="D32" r:id="rId260" xr:uid="{88D73E6A-249F-E041-87DB-740F2AC8F3E2}"/>
    <hyperlink ref="D33" r:id="rId261" xr:uid="{C8DBF1C1-D38B-4745-A645-9E17AA658F2A}"/>
    <hyperlink ref="D34" r:id="rId262" xr:uid="{A7B9EFB5-4A8F-F448-AB2E-3800B6879B80}"/>
    <hyperlink ref="D35" r:id="rId263" xr:uid="{A8016C6A-D43D-E341-AC87-971419C6C493}"/>
    <hyperlink ref="D36" r:id="rId264" xr:uid="{E276038E-5596-7046-BEBC-923FAB5BD7C2}"/>
    <hyperlink ref="D37" r:id="rId265" xr:uid="{67300DE3-89FD-3145-A5BD-657B91D2EB12}"/>
    <hyperlink ref="D38" r:id="rId266" xr:uid="{2EFDB4EE-5708-AB41-AFF2-DCBF44098E45}"/>
    <hyperlink ref="D39" r:id="rId267" xr:uid="{FB87F181-1C89-D74D-B75F-623532961145}"/>
    <hyperlink ref="D46" r:id="rId268" xr:uid="{1CC0F8D0-4B76-FA42-8FFF-6B6202123A6F}"/>
    <hyperlink ref="D47" r:id="rId269" xr:uid="{01C9DA78-AF3E-A647-BAD7-BE2E5122F31F}"/>
    <hyperlink ref="D48" r:id="rId270" xr:uid="{07D446AB-ECB5-D648-95C6-50E2C47BA436}"/>
    <hyperlink ref="D50" r:id="rId271" xr:uid="{AC8177F9-845E-E24B-A0B9-6F167F4C7D60}"/>
    <hyperlink ref="D51" r:id="rId272" xr:uid="{8DC09DBF-D485-B040-B1D9-4190BE48206F}"/>
    <hyperlink ref="D53" r:id="rId273" xr:uid="{B9444488-C3AF-9544-B0D6-156996DF4EB1}"/>
    <hyperlink ref="D54" r:id="rId274" xr:uid="{FDF989D0-1211-DA48-A866-B9ABDB6F265E}"/>
    <hyperlink ref="D55" r:id="rId275" xr:uid="{10E182EF-4E21-084A-8DFA-CC6B45EA63B9}"/>
    <hyperlink ref="D56" r:id="rId276" xr:uid="{53518192-965C-1540-842B-6DA76CFF8C57}"/>
    <hyperlink ref="D57" r:id="rId277" xr:uid="{4CD077AA-4915-494A-B034-DD2255CA08A2}"/>
    <hyperlink ref="D82" r:id="rId278" xr:uid="{DD16EDE7-E0BA-3146-841B-F77F3D970C9A}"/>
    <hyperlink ref="D84" r:id="rId279" xr:uid="{A829D934-2CE7-E548-B819-202D6451A7E3}"/>
    <hyperlink ref="D85" r:id="rId280" xr:uid="{C77880A9-200B-9549-8381-14412CAF98D8}"/>
    <hyperlink ref="D86" r:id="rId281" xr:uid="{54554FE6-03B8-B245-B337-69CD3BF60D55}"/>
    <hyperlink ref="D87" r:id="rId282" xr:uid="{01B8AF09-A0B7-0746-9DD9-ED35AE7BB111}"/>
    <hyperlink ref="D88" r:id="rId283" xr:uid="{33DE5432-89D3-9142-AFC1-AA2D3AF886B2}"/>
    <hyperlink ref="D89" r:id="rId284" xr:uid="{EC9E681A-3093-9940-BCCA-50378C0CB185}"/>
    <hyperlink ref="D92" r:id="rId285" xr:uid="{5796967D-D0DF-9441-B45C-809FED6E9AD6}"/>
    <hyperlink ref="D93" r:id="rId286" xr:uid="{5C3AAB2E-B17B-2043-9EF6-8BF3EEEB28F3}"/>
    <hyperlink ref="D94" r:id="rId287" xr:uid="{DC2DFF07-96A5-5241-A71C-B32CECC27992}"/>
    <hyperlink ref="D95" r:id="rId288" xr:uid="{626FAD1E-83BC-4B48-BAD2-A27CE37E23A8}"/>
    <hyperlink ref="D116" r:id="rId289" xr:uid="{8911A9E6-AC91-3145-BF21-C3CB44AFF871}"/>
    <hyperlink ref="D120" r:id="rId290" xr:uid="{C40D3F3E-8979-484E-90AC-6BF97DA27C1C}"/>
    <hyperlink ref="D123" r:id="rId291" xr:uid="{EF851B81-572B-934A-93A3-F30AAC273366}"/>
    <hyperlink ref="D125" r:id="rId292" xr:uid="{C2BE58F5-766E-A546-A1F9-4310319B4417}"/>
    <hyperlink ref="D126" r:id="rId293" xr:uid="{9ED597DA-7C9F-FA4A-A3F4-C1971681C753}"/>
    <hyperlink ref="D144" r:id="rId294" xr:uid="{289938F9-B9E1-2142-8B22-3FA452EA74FE}"/>
    <hyperlink ref="D145" r:id="rId295" xr:uid="{918F63B3-C882-A548-B99D-9C44B4E8DDA1}"/>
    <hyperlink ref="D127" r:id="rId296" display="The Vector Institute" xr:uid="{C1091E35-9360-D642-BC32-818B57300F34}"/>
    <hyperlink ref="D131" r:id="rId297" xr:uid="{27940D9E-5B5D-7647-9B52-F7F16DC68DFE}"/>
    <hyperlink ref="D133" r:id="rId298" xr:uid="{4E645B0A-20B6-384C-9C2D-04F16D1A67E6}"/>
    <hyperlink ref="D134" r:id="rId299" xr:uid="{1BA05F68-48FD-154F-90C4-B4225DFDEF8D}"/>
    <hyperlink ref="X116" r:id="rId300" xr:uid="{3D9A3910-A874-9D4B-9ABC-CB71FB0C0A08}"/>
    <hyperlink ref="D25" r:id="rId301" xr:uid="{7C7E167F-7440-9B44-86B4-C235A10D9491}"/>
    <hyperlink ref="W25" r:id="rId302" xr:uid="{CEE8747B-EAF0-A349-ACAC-7761E7711558}"/>
    <hyperlink ref="H25" r:id="rId303" xr:uid="{85018E02-A8B0-7A4E-A030-D5667D1F0149}"/>
    <hyperlink ref="I25" r:id="rId304" xr:uid="{E29DB076-CAC6-7740-B6CD-F88256F5ADAD}"/>
    <hyperlink ref="J25" r:id="rId305" xr:uid="{A3887B60-E494-5749-9512-D79D2502955A}"/>
    <hyperlink ref="X25" r:id="rId306" xr:uid="{C34825A9-28B4-5E4B-851C-9713148E623A}"/>
    <hyperlink ref="D24" r:id="rId307" xr:uid="{3CBE75A8-7DD1-A441-8008-C63ED7A8017B}"/>
    <hyperlink ref="J24" r:id="rId308" xr:uid="{10A6CB28-6B53-2E45-B715-BC61541F84A1}"/>
    <hyperlink ref="W24" r:id="rId309" xr:uid="{16FED853-0AFB-644F-A413-E30F06298280}"/>
    <hyperlink ref="H24" r:id="rId310" xr:uid="{5CB8490F-0116-B943-AA04-21593F47598D}"/>
    <hyperlink ref="T24" r:id="rId311" display="61,000,000" xr:uid="{D04AEB05-9201-2B41-AD2D-EB0EDEC3004E}"/>
    <hyperlink ref="D83" r:id="rId312" xr:uid="{DB002D35-4D16-5547-9E59-781D083362AC}"/>
    <hyperlink ref="J83" r:id="rId313" xr:uid="{44A21D90-F7EA-EA4E-8B3E-8F19AEF17206}"/>
    <hyperlink ref="H83" r:id="rId314" xr:uid="{E110171A-1076-BB4D-986E-30A87CEEC3FD}"/>
    <hyperlink ref="O83" r:id="rId315" display="36,000,000" xr:uid="{9084AD82-F761-4A4C-8640-1F0AD8007EB1}"/>
    <hyperlink ref="P83" r:id="rId316" display="36,000,000" xr:uid="{63CABC38-A596-AF48-A6AD-389E412243DB}"/>
    <hyperlink ref="Q83" r:id="rId317" display="36,000,000" xr:uid="{33DB7923-9B74-2641-84AC-61B67F029447}"/>
    <hyperlink ref="W83" r:id="rId318" xr:uid="{CDD2BB4D-DEB3-6A48-B020-7576AE4005AC}"/>
    <hyperlink ref="D96" r:id="rId319" xr:uid="{55425914-78E4-7846-A1C6-6B59BBA80B64}"/>
    <hyperlink ref="J96" r:id="rId320" xr:uid="{906A6F86-D736-C749-B632-D0BB30FEBA18}"/>
    <hyperlink ref="W96" r:id="rId321" xr:uid="{35814DB0-38CD-C648-B0F0-D1AD18A90EEA}"/>
    <hyperlink ref="H97" r:id="rId322" xr:uid="{5130C9E9-BCE9-514F-8D7D-6105CE8A8BD6}"/>
    <hyperlink ref="J97" r:id="rId323" xr:uid="{1A29122B-C77E-EA4B-BCFB-97CEDDA8056B}"/>
    <hyperlink ref="D97" r:id="rId324" xr:uid="{F8C2DD14-600A-BE42-A5E8-6B51888AAA64}"/>
    <hyperlink ref="D114" r:id="rId325" xr:uid="{57A531EB-BA29-7443-921D-369ADE996427}"/>
    <hyperlink ref="J114" r:id="rId326" xr:uid="{33534DD3-9837-2748-B253-8B83F809C144}"/>
    <hyperlink ref="H114" r:id="rId327" xr:uid="{109CBE07-E00C-8A46-B7BC-6E255DEFD1BC}"/>
    <hyperlink ref="I114" r:id="rId328" xr:uid="{B2F5A8F3-A8A4-F24B-8A70-754E798511E8}"/>
    <hyperlink ref="W114" r:id="rId329" xr:uid="{8DB4459C-ABFA-B04D-8340-DCD21FC3B820}"/>
    <hyperlink ref="X114" r:id="rId330" xr:uid="{75D5377A-0B32-1F48-9B1D-AD8C57B2FF79}"/>
    <hyperlink ref="D117" r:id="rId331" xr:uid="{F4AD081D-0DDB-E946-BB9F-F1EF6447C268}"/>
    <hyperlink ref="D118" r:id="rId332" xr:uid="{12EACD53-12F3-5246-91CF-BA35853DDA22}"/>
    <hyperlink ref="H118" r:id="rId333" xr:uid="{55651983-282E-FE4D-9E54-68947D2BE64A}"/>
    <hyperlink ref="J118" r:id="rId334" xr:uid="{68E90028-1860-1A4C-A267-5D15D9EF6C91}"/>
    <hyperlink ref="W118" r:id="rId335" xr:uid="{C616BA04-F108-F943-A37B-BC7024AA3A5B}"/>
    <hyperlink ref="D119" r:id="rId336" xr:uid="{585D6C18-C0AC-A94D-9B94-171429D4D592}"/>
    <hyperlink ref="H119" r:id="rId337" xr:uid="{873AE62C-D424-7F4C-9C41-BBB77547F78D}"/>
    <hyperlink ref="J119" r:id="rId338" xr:uid="{30987E6D-9C50-EB4A-BB60-781CAC71CBBE}"/>
    <hyperlink ref="W119" r:id="rId339" xr:uid="{962B7547-1FC7-5341-AD88-4F90ADF20DB8}"/>
    <hyperlink ref="V119" r:id="rId340" xr:uid="{D0D1BB37-05FC-AF4A-B0EF-192344C02C14}"/>
    <hyperlink ref="AA2" r:id="rId341" xr:uid="{ED32A442-BE69-AA40-89E7-C587727E489D}"/>
    <hyperlink ref="H8" r:id="rId342" xr:uid="{4B39FAFE-E739-FE42-A15A-50E1E615E5C9}"/>
    <hyperlink ref="J8" r:id="rId343" xr:uid="{26BFE01F-74E9-F742-ADCE-26D7674A39CB}"/>
    <hyperlink ref="X8" r:id="rId344" xr:uid="{4E9608E8-A491-6640-AF0C-6AE83F81458C}"/>
    <hyperlink ref="D9" r:id="rId345" xr:uid="{557F05E6-E3BE-EB4F-978F-BEA65DC5D0EF}"/>
    <hyperlink ref="G9" r:id="rId346" display="1" xr:uid="{DDAC6B86-41E1-0D48-BDC1-217AAB819F5C}"/>
    <hyperlink ref="J9" r:id="rId347" xr:uid="{0D7BDF74-E700-A845-928D-8DAC16B0EC62}"/>
    <hyperlink ref="W9" r:id="rId348" xr:uid="{72A258CE-1937-5E4C-9C6D-350F2E1FF842}"/>
    <hyperlink ref="X10" r:id="rId349" xr:uid="{31B3FB66-26AE-F14A-9F6D-D5A29221471A}"/>
    <hyperlink ref="Z11" r:id="rId350" xr:uid="{17A2B8BE-3DD3-F140-9C40-A2FEFFA20023}"/>
    <hyperlink ref="T134" r:id="rId351" display="8,000,000" xr:uid="{0F288C06-C2A8-B247-8DA2-0510E008C4B5}"/>
    <hyperlink ref="D136" r:id="rId352" xr:uid="{8201DFB5-C6D1-0E40-A0D3-495BD55B5D6E}"/>
    <hyperlink ref="D137" r:id="rId353" xr:uid="{F7F1D433-00EA-C243-9BDE-C91A63537343}"/>
    <hyperlink ref="N83" r:id="rId354" display="36,000,000" xr:uid="{83DCC93C-187C-E64D-B81D-CCD5AE0EB010}"/>
    <hyperlink ref="M83" r:id="rId355" display="36,000,000" xr:uid="{AE463DDE-8686-744B-ACC7-428425DFD4C3}"/>
    <hyperlink ref="M2" r:id="rId356" display="180,000,000" xr:uid="{7873013B-5F9E-A14C-B91D-F0553CBDEC9A}"/>
    <hyperlink ref="L2" r:id="rId357" display="106,250,000" xr:uid="{7B1FE6FA-DB23-A547-9E37-E519D0058240}"/>
    <hyperlink ref="T2" r:id="rId358" display="1,000,000,000" xr:uid="{A82B5A8F-AA8A-FE4A-A896-6E61A01B27D3}"/>
    <hyperlink ref="N11" r:id="rId359" display="12,000,000" xr:uid="{E3E4FA71-00B5-594D-B277-8CFD5F059A1D}"/>
    <hyperlink ref="D26" r:id="rId360" xr:uid="{D3CDFD48-1FF1-6F49-B421-B8548588F201}"/>
    <hyperlink ref="H26" r:id="rId361" xr:uid="{0A5585C8-1CAA-CC4A-90DD-D016A9942B12}"/>
    <hyperlink ref="J26" r:id="rId362" xr:uid="{21493BE9-B8A6-8843-9446-993599C4FC94}"/>
    <hyperlink ref="W26" r:id="rId363" xr:uid="{8FE1DF60-599E-CF45-8CA1-66F23428252C}"/>
    <hyperlink ref="L50" r:id="rId364" display="100,000,000" xr:uid="{D7EFCC49-B306-6D4B-991D-09FBABF168B0}"/>
    <hyperlink ref="T30" r:id="rId365" display="250,000,000" xr:uid="{3F640ACA-25CF-3B47-B509-894DC17E27D7}"/>
    <hyperlink ref="R30" r:id="rId366" display="62,500,000" xr:uid="{F9E71902-8542-4748-9678-A4CE543217A0}"/>
    <hyperlink ref="S30" r:id="rId367" display="62,500,000" xr:uid="{59613B89-92C4-BC49-A00B-225A57C8720B}"/>
    <hyperlink ref="Y30" r:id="rId368" xr:uid="{013416F6-F560-584F-8A98-B428B154982E}"/>
    <hyperlink ref="D91" r:id="rId369" xr:uid="{1EC300B7-4F54-7B4D-989B-F5265FE6F5F7}"/>
    <hyperlink ref="D90" r:id="rId370" xr:uid="{9A951C84-FDC1-2043-BAFF-1013DF69D8C5}"/>
    <hyperlink ref="F90" r:id="rId371" display="1" xr:uid="{AC2AAA31-1CD1-A34B-9757-314EDB403415}"/>
    <hyperlink ref="G91" r:id="rId372" display="1" xr:uid="{A5688AF2-9DF1-8B45-8A04-1101372DFD1E}"/>
    <hyperlink ref="J91" r:id="rId373" xr:uid="{9CF2EB53-E36E-4448-8F54-7D794FC1449C}"/>
    <hyperlink ref="J90" r:id="rId374" xr:uid="{A4DEC493-2F2E-6C4F-B40F-C310A96634E3}"/>
    <hyperlink ref="W91" r:id="rId375" xr:uid="{FF5800B6-4E4C-4F4B-B697-F5B5FD70F8A2}"/>
    <hyperlink ref="W90" r:id="rId376" xr:uid="{664C9E3D-0E4C-B74B-824C-565F01304679}"/>
    <hyperlink ref="L115" r:id="rId377" location=":~:text=CureVac%20has%20tagged%20German%20chemical,the%20partners%20said%20this%20week." display="25,000,000" xr:uid="{69DEEE68-5AC6-A343-A5C2-D8FD525ACC10}"/>
    <hyperlink ref="M115" r:id="rId378" location=":~:text=CureVac%20has%20tagged%20German%20chemical,the%20partners%20said%20this%20week." display="25,000,000" xr:uid="{4E4DF688-BA8C-384A-B476-7FC10D986BC6}"/>
    <hyperlink ref="N115" r:id="rId379" location=":~:text=CureVac%20has%20tagged%20German%20chemical,the%20partners%20said%20this%20week." display="25,000,000" xr:uid="{C99834D5-82AA-E745-AB20-50170E0AB546}"/>
    <hyperlink ref="O115" r:id="rId380" location=":~:text=CureVac%20has%20tagged%20German%20chemical,the%20partners%20said%20this%20week." display="25,000,000" xr:uid="{1C8FE550-5B11-A44F-850F-8D2D386CFA27}"/>
    <hyperlink ref="P115" r:id="rId381" location=":~:text=CureVac%20has%20tagged%20German%20chemical,the%20partners%20said%20this%20week." display="25,000,000" xr:uid="{A4180E64-6C90-D344-98C1-73F8CD836853}"/>
    <hyperlink ref="Q115" r:id="rId382" location=":~:text=CureVac%20has%20tagged%20German%20chemical,the%20partners%20said%20this%20week." display="25,000,000" xr:uid="{EF1412F1-9D77-E846-B866-CF90E1628313}"/>
    <hyperlink ref="R115" r:id="rId383" location=":~:text=CureVac%20has%20tagged%20German%20chemical,the%20partners%20said%20this%20week." display="25,000,000" xr:uid="{25E3D924-626A-5840-AA19-8C6666FDD534}"/>
    <hyperlink ref="S115" r:id="rId384" location=":~:text=CureVac%20has%20tagged%20German%20chemical,the%20partners%20said%20this%20week." display="25,000,000" xr:uid="{ECF31D7B-E867-FC4C-ABB6-2D1469F5ACF6}"/>
    <hyperlink ref="P116" r:id="rId385" display="40,000,000" xr:uid="{2EE8C074-CB67-3B45-A71D-A893AC685978}"/>
    <hyperlink ref="Q116" r:id="rId386" display="40,000,000" xr:uid="{48C704BB-56E4-CF42-974B-0D136DBB8E37}"/>
    <hyperlink ref="R116" r:id="rId387" display="40,000,000" xr:uid="{A0E16A74-3AF0-454A-8E58-EC82DD25A9F5}"/>
    <hyperlink ref="S116" r:id="rId388" display="40,000,000" xr:uid="{63A7FF75-8C98-0649-AF2C-534D3CED7E5A}"/>
    <hyperlink ref="S117" r:id="rId389" display="25,000,000" xr:uid="{1D9FD5E2-3FE8-C14F-9F4C-78E6E4FAAC15}"/>
    <hyperlink ref="R117" r:id="rId390" display="25,000,000" xr:uid="{AB53C402-5670-9247-8C17-9C83264DA018}"/>
    <hyperlink ref="Q117" r:id="rId391" display="25,000,000" xr:uid="{A90D1552-3D48-4347-81EF-597C4B195948}"/>
    <hyperlink ref="P117" r:id="rId392" display="25,000,000" xr:uid="{9B664C69-F01F-9943-9FF4-7A3DC2A724D0}"/>
    <hyperlink ref="H129" r:id="rId393" xr:uid="{30B96A78-2DC1-D740-9672-56D94C4B7A32}"/>
    <hyperlink ref="I129" r:id="rId394" xr:uid="{60547225-BA70-2D4F-B002-0A4EE0355B81}"/>
    <hyperlink ref="D121" r:id="rId395" location=":~:text=Novartis%20plans%20to%20produce%20up,for%20further%20processing%20and%20filling." xr:uid="{15091AF8-71DD-BA46-BD1D-A9B889B7B2AE}"/>
    <hyperlink ref="F121" r:id="rId396" location=":~:text=Novartis%20plans%20to%20produce%20up,for%20further%20processing%20and%20filling." display="1" xr:uid="{23E1100F-4B15-2147-92B6-0F6150A22619}"/>
    <hyperlink ref="H121" r:id="rId397" location=":~:text=Novartis%20plans%20to%20produce%20up,for%20further%20processing%20and%20filling." xr:uid="{26D76ECD-236B-CB47-B6F0-9295217203DE}"/>
    <hyperlink ref="J121" r:id="rId398" location=":~:text=Novartis%20plans%20to%20produce%20up,for%20further%20processing%20and%20filling." xr:uid="{A19AB101-D534-C840-80BF-6FAABA908185}"/>
    <hyperlink ref="K121" r:id="rId399" location=":~:text=Novartis%20plans%20to%20produce%20up,for%20further%20processing%20and%20filling." display="0" xr:uid="{7439B77B-F11C-4A4A-B9A6-78E3023C8276}"/>
    <hyperlink ref="L121" r:id="rId400" location=":~:text=Novartis%20plans%20to%20produce%20up,for%20further%20processing%20and%20filling." display="0" xr:uid="{A5178BE1-3AE3-FF49-A3BF-A99844AC52E8}"/>
    <hyperlink ref="P121" r:id="rId401" location=":~:text=Novartis%20plans%20to%20produce%20up,for%20further%20processing%20and%20filling." display="50,000,000" xr:uid="{FE830D5B-3E73-2044-8F96-A7E57FDA7A04}"/>
    <hyperlink ref="Q121" r:id="rId402" location=":~:text=Novartis%20plans%20to%20produce%20up,for%20further%20processing%20and%20filling." display="50,000,000" xr:uid="{EBB57D65-1928-4C49-8E29-E1AAE81A7BA2}"/>
    <hyperlink ref="R121" r:id="rId403" location=":~:text=Novartis%20plans%20to%20produce%20up,for%20further%20processing%20and%20filling." display="50,000,000" xr:uid="{D97CA86D-1CEA-3748-B7EF-F825D2CCC911}"/>
    <hyperlink ref="S121" r:id="rId404" location=":~:text=Novartis%20plans%20to%20produce%20up,for%20further%20processing%20and%20filling." display="50,000,000" xr:uid="{5785679A-E464-EC42-BCC7-E0C3CDC80ACC}"/>
    <hyperlink ref="M121" r:id="rId405" location=":~:text=Novartis%20plans%20to%20produce%20up,for%20further%20processing%20and%20filling." display="16,000,000" xr:uid="{61E34109-E9C6-4F4E-9DDD-791F6004936D}"/>
    <hyperlink ref="N121" r:id="rId406" location=":~:text=Novartis%20plans%20to%20produce%20up,for%20further%20processing%20and%20filling." display="17,000,000" xr:uid="{8DBD0BF1-D540-084F-AB94-CDE5EDF29519}"/>
    <hyperlink ref="O121" r:id="rId407" location=":~:text=Novartis%20plans%20to%20produce%20up,for%20further%20processing%20and%20filling." display="17,000,000" xr:uid="{64FC7F0A-0DBA-BD45-8C11-DCD973BBFEF6}"/>
    <hyperlink ref="W121" r:id="rId408" location=":~:text=Novartis%20plans%20to%20produce%20up,for%20further%20processing%20and%20filling." xr:uid="{3D81DC1C-E07A-2047-89E9-54F79847FA75}"/>
    <hyperlink ref="L15" r:id="rId409" display="https://www.politico.eu/article/after-failing-to-deliver-astrazeneca-rethinks-eu-coronavirus-vaccine-supply-chain/" xr:uid="{0FECEA4A-54D7-3B4A-981D-6E29F194EBB4}"/>
    <hyperlink ref="L3" r:id="rId410" display="6,666,000" xr:uid="{C6DD55E4-5661-5144-B744-D25B708B785A}"/>
    <hyperlink ref="M3" r:id="rId411" display="6,666,000" xr:uid="{8D2C4685-0A4A-A44A-B677-19A784242CAC}"/>
    <hyperlink ref="N3" r:id="rId412" display="6,666,000" xr:uid="{4FAD28C6-C3F0-FC41-B517-3289B87E0624}"/>
    <hyperlink ref="T5" r:id="rId413" display="100,000,000" xr:uid="{0D6BF13F-AAD5-6341-A20C-6F8BD2FF6EF2}"/>
    <hyperlink ref="P5" r:id="rId414" display="55,000,000" xr:uid="{4E1583CE-F364-B84B-BA09-8A73E91CD8AD}"/>
    <hyperlink ref="O5" r:id="rId415" display="55,000,000" xr:uid="{217B9A25-6EC1-0F4B-929B-D66BAE7B1C97}"/>
    <hyperlink ref="T21" r:id="rId416" display="350,000,000" xr:uid="{B117F5A4-EF25-EB45-872E-7A34605AE26F}"/>
    <hyperlink ref="T26" r:id="rId417" display="&quot;up to&quot; 350,000,000" xr:uid="{BB4E4564-F70C-774D-9DE4-F08AE08B35DC}"/>
    <hyperlink ref="M50" r:id="rId418" display="100,000,000" xr:uid="{E020917E-F2DB-FD40-B530-B53891F5FBAD}"/>
    <hyperlink ref="K50" r:id="rId419" display="17,800,000" xr:uid="{47216BE0-5F95-6B46-9901-A4DC6109BD9D}"/>
    <hyperlink ref="L112" r:id="rId420" display="https://www.reuters.com/article/health-coronavirus-india-vaccine/bharat-biotech-says-approved-covid-shot-trials-honest-idUSKBN2991IT" xr:uid="{025BA8F6-78BE-CF49-9811-443BE68732F9}"/>
    <hyperlink ref="D138" r:id="rId421" xr:uid="{3A1511E8-7A2E-214E-A300-FB6B14D2F340}"/>
    <hyperlink ref="H138" r:id="rId422" xr:uid="{1AA6DE5D-667B-1047-8C25-9089FE6546A4}"/>
    <hyperlink ref="D139" r:id="rId423" xr:uid="{9FF53C09-A5D6-A14D-9215-8135924981B7}"/>
    <hyperlink ref="D140" r:id="rId424" xr:uid="{98D778D3-C55B-9442-89FD-58FB28182C00}"/>
    <hyperlink ref="D141" r:id="rId425" xr:uid="{8569C88A-6959-EF40-B1C6-B317694EF7DC}"/>
    <hyperlink ref="H139" r:id="rId426" xr:uid="{7A701A23-6EF4-5B4D-B6E1-DB7CC82462E4}"/>
    <hyperlink ref="H140" r:id="rId427" xr:uid="{5D1E76BB-4ED9-5546-B1C5-D35204B114E8}"/>
    <hyperlink ref="H141" r:id="rId428" xr:uid="{4EB1E062-BFB9-C142-8D87-A820B565CE8F}"/>
    <hyperlink ref="D142" r:id="rId429" xr:uid="{47FA1AA6-AB85-8344-83E0-B2AAE0272E90}"/>
    <hyperlink ref="V142" r:id="rId430" display="Dept of Defense funding for this manufacturing" xr:uid="{887AC8C5-8FC6-A545-B9C1-BD32559BDCB7}"/>
    <hyperlink ref="H142" r:id="rId431" xr:uid="{DDA7FA6C-D83C-D941-823B-E4C05726066F}"/>
    <hyperlink ref="D124" r:id="rId432" xr:uid="{F3E9FF8F-46F8-9644-9B1D-AD61C827B3E4}"/>
    <hyperlink ref="H124" r:id="rId433" xr:uid="{1702AB9E-FD14-664C-A3F8-842B1D5651FA}"/>
    <hyperlink ref="W135" r:id="rId434" xr:uid="{D7FC3487-2F41-334F-8084-3CF1BE953120}"/>
    <hyperlink ref="H135" r:id="rId435" xr:uid="{830BFC7A-0B89-0D4A-80EE-506FF908A48A}"/>
    <hyperlink ref="D135" r:id="rId436" xr:uid="{D1224713-FA8C-5C4C-9771-A7D126E887CB}"/>
    <hyperlink ref="V137" r:id="rId437" xr:uid="{C8D2096B-38B1-1D43-A969-7BB939935103}"/>
    <hyperlink ref="T135" r:id="rId438" display="72,000,000" xr:uid="{4E1C9E54-ABA7-0B4B-B23A-C8C8D4DD58BF}"/>
    <hyperlink ref="V136" r:id="rId439" xr:uid="{0C808A01-A768-A246-83FF-6A4DB0027CAC}"/>
    <hyperlink ref="W163" r:id="rId440" xr:uid="{7E077EEF-1D9A-C84B-A50B-2CA2617A3774}"/>
    <hyperlink ref="D163" r:id="rId441" xr:uid="{F80AD78A-CC63-AD4B-99F2-AFA9DAA1D52E}"/>
    <hyperlink ref="D98" r:id="rId442" display="Adienne" xr:uid="{2AA8CFB2-5AC7-CA4B-86E1-A4F697CBA0FA}"/>
    <hyperlink ref="J163" r:id="rId443" xr:uid="{B5019AC7-CB20-D240-AB40-1676E4C1529D}"/>
    <hyperlink ref="D99" r:id="rId444" xr:uid="{014E84B0-6433-E34D-A155-7B685A2057CB}"/>
    <hyperlink ref="D81" r:id="rId445" xr:uid="{8A114D8E-CD17-7A44-B513-2CB1610CB4B4}"/>
    <hyperlink ref="W81" r:id="rId446" xr:uid="{0724ABBD-3722-EE48-88BC-FDB5F0B20C03}"/>
    <hyperlink ref="X81" r:id="rId447" xr:uid="{73972293-827E-D24B-BA3A-C710C5B6C5EF}"/>
    <hyperlink ref="H90" r:id="rId448" xr:uid="{F0D686C4-B2AD-D34E-B4E3-823732CBD2AB}"/>
    <hyperlink ref="H91" r:id="rId449" xr:uid="{9B61C5D3-1DD5-134D-9CC4-07162D1D1647}"/>
    <hyperlink ref="X91" r:id="rId450" xr:uid="{4FA8D244-683A-4147-B95C-15E4A5C92A2D}"/>
    <hyperlink ref="X112" r:id="rId451" xr:uid="{2D54A10C-6A92-7A46-805B-47A3D8DEC496}"/>
    <hyperlink ref="Y112" r:id="rId452" xr:uid="{32CC91CE-B2B6-9942-84EE-5A2FE0023A30}"/>
    <hyperlink ref="D49" r:id="rId453" xr:uid="{E61CBF0D-6618-A845-B84D-DE81AA203840}"/>
    <hyperlink ref="H49" r:id="rId454" xr:uid="{A5F902CD-584A-E146-AFA5-45C44EE4CE24}"/>
    <hyperlink ref="W49" r:id="rId455" xr:uid="{337C5FC6-1BF2-5548-9FD8-78893E702D53}"/>
    <hyperlink ref="X49" r:id="rId456" xr:uid="{CAAEDA4B-2953-A64B-8A44-A138D97D84E3}"/>
    <hyperlink ref="M15" r:id="rId457" display="https://www.politico.eu/article/after-failing-to-deliver-astrazeneca-rethinks-eu-coronavirus-vaccine-supply-chain/" xr:uid="{A1D08C99-958B-1E46-9899-7D6818723C94}"/>
    <hyperlink ref="N15" r:id="rId458" display="https://www.politico.eu/article/after-failing-to-deliver-astrazeneca-rethinks-eu-coronavirus-vaccine-supply-chain/" xr:uid="{6EC8BFBE-5C77-E34B-A2F2-0F4AD9FA732C}"/>
    <hyperlink ref="O15" r:id="rId459" display="https://www.politico.eu/article/after-failing-to-deliver-astrazeneca-rethinks-eu-coronavirus-vaccine-supply-chain/" xr:uid="{9B92F07D-F7F0-E147-922E-8F8ACF7B268D}"/>
    <hyperlink ref="D15" r:id="rId460" xr:uid="{4622D3A9-0C9D-8F4A-B7BE-B87BAC00693C}"/>
    <hyperlink ref="D101" r:id="rId461" xr:uid="{DEC2EB6D-8823-F344-A618-BAFACBF19416}"/>
    <hyperlink ref="T133" r:id="rId462" display="100,000,000" xr:uid="{F9DC9503-FF73-E142-A082-09400A2E7C97}"/>
    <hyperlink ref="D132" r:id="rId463" xr:uid="{F709C7A4-2996-C549-8E42-C95A781A1DD1}"/>
    <hyperlink ref="D143" r:id="rId464" xr:uid="{0A19A976-880E-7543-8C36-0CA33BE2B0A9}"/>
    <hyperlink ref="H143" r:id="rId465" xr:uid="{710E85D7-AF9C-2643-BA83-D59917975ECE}"/>
    <hyperlink ref="D59" r:id="rId466" xr:uid="{AA53F8D9-379C-964D-AEEB-1CCF632EBE51}"/>
    <hyperlink ref="H59" r:id="rId467" xr:uid="{3726DD7D-A6E8-6046-83D2-11B13DA82E8E}"/>
    <hyperlink ref="J59" r:id="rId468" xr:uid="{D3857347-48D9-3A43-B9D7-90318EAEF0E6}"/>
    <hyperlink ref="L59" r:id="rId469" display="25,000,000" xr:uid="{834E3C32-0EEE-4842-A3A3-77DA03102F88}"/>
    <hyperlink ref="M59" r:id="rId470" display="25,000,000" xr:uid="{1FCC0464-9254-7B4E-BF8F-E1A532E33943}"/>
    <hyperlink ref="N59" r:id="rId471" display="25,000,000" xr:uid="{C1B75A00-7670-A746-B05F-20E82D243332}"/>
    <hyperlink ref="O59" r:id="rId472" display="25,000,000" xr:uid="{2EF3AE1B-72B6-5448-AA5B-93D33D6A0BB4}"/>
    <hyperlink ref="T59" r:id="rId473" display="100,000,000" xr:uid="{D9DC7706-5CC7-7543-8916-63AE97917E0B}"/>
    <hyperlink ref="W59" r:id="rId474" xr:uid="{54CE04B6-6D7B-E743-A7B1-F7BEE4D4F0BE}"/>
    <hyperlink ref="X59" r:id="rId475" xr:uid="{9874B28D-E939-3048-AC83-45196A165B75}"/>
    <hyperlink ref="D60" r:id="rId476" xr:uid="{FC3A3A67-EC75-564E-AF71-B04956DC6E9E}"/>
    <hyperlink ref="H60" r:id="rId477" xr:uid="{636E5768-FF38-C440-A83C-0E3647E3DE68}"/>
    <hyperlink ref="J60" r:id="rId478" xr:uid="{D83E8E75-B070-AC41-A626-EA08AE408A78}"/>
    <hyperlink ref="W60" r:id="rId479" xr:uid="{2CD88711-7B0B-9244-858D-B6C5688902FD}"/>
    <hyperlink ref="X60" r:id="rId480" xr:uid="{58EF8B9A-C6DF-3B45-A67F-7D2D2546A86B}"/>
    <hyperlink ref="D61" r:id="rId481" xr:uid="{6A41C984-B12E-BC48-850C-8706B02D953E}"/>
    <hyperlink ref="H61" r:id="rId482" xr:uid="{1DDA0815-42E1-7740-91E3-393913A78172}"/>
    <hyperlink ref="J61" r:id="rId483" xr:uid="{2AE501E9-1355-B745-A651-71DB01EBAFBB}"/>
    <hyperlink ref="W61" r:id="rId484" xr:uid="{5C3F31FD-33DF-2444-9FB6-36690B919260}"/>
    <hyperlink ref="D62" r:id="rId485" xr:uid="{4BC2299A-ABB5-7946-A495-1A80A51A3236}"/>
    <hyperlink ref="H62" r:id="rId486" xr:uid="{0D6F7604-9535-0044-8CEA-C0118B846A1D}"/>
    <hyperlink ref="J62" r:id="rId487" xr:uid="{8BFDABAF-7858-A948-8589-6287F0E0B6C5}"/>
    <hyperlink ref="T62" r:id="rId488" display="125,000,000" xr:uid="{119D25CD-9DAD-E049-819A-D65CF234043D}"/>
    <hyperlink ref="W62" r:id="rId489" xr:uid="{569677D6-38AC-E547-959A-482384195702}"/>
    <hyperlink ref="H63" r:id="rId490" location=":~:text=Vaccine%20doses%20for%20Europe%20will,manufacturing%20site%20in%20Puurs%2C%20Belgium." xr:uid="{D4E1372E-846F-A34A-AB37-603D4A787EA1}"/>
    <hyperlink ref="J63" r:id="rId491" xr:uid="{CDAD0C19-74B2-ED49-A059-653F1C5B8872}"/>
    <hyperlink ref="W63" r:id="rId492" xr:uid="{DE33CA11-A309-B543-8904-84AB8EC917C8}"/>
    <hyperlink ref="D64" r:id="rId493" xr:uid="{FA71A99C-3C3D-6947-8154-862791D62C2B}"/>
    <hyperlink ref="F64" r:id="rId494" display="1" xr:uid="{33C4EAA6-9A01-A644-847C-3C671A905186}"/>
    <hyperlink ref="H64" r:id="rId495" xr:uid="{611BCC4B-1E1C-6543-BBDE-2B65990DB9F0}"/>
    <hyperlink ref="I64" r:id="rId496" xr:uid="{B42C7B5E-EC1C-4E46-AB2B-543DD348E595}"/>
    <hyperlink ref="J64" r:id="rId497" xr:uid="{10A20BBF-441F-4F4E-AB2B-FF27753C182C}"/>
    <hyperlink ref="W64" r:id="rId498" xr:uid="{BC3951CB-E590-7844-ABD1-DDFB680D5EB8}"/>
    <hyperlink ref="D65" r:id="rId499" xr:uid="{EEDA146C-445D-8A46-9E52-32CB6AEAFDC1}"/>
    <hyperlink ref="F65" r:id="rId500" display="1" xr:uid="{337CCBFB-13AB-ED49-8933-467C984FBD5D}"/>
    <hyperlink ref="H65" r:id="rId501" xr:uid="{AF39963A-CFA4-AB49-83C5-144F191CABAA}"/>
    <hyperlink ref="I65" r:id="rId502" xr:uid="{4033B50E-3883-FF47-90CB-FA4EB90D432B}"/>
    <hyperlink ref="J65" r:id="rId503" xr:uid="{F21D3D2A-0038-A54C-AE53-387155017521}"/>
    <hyperlink ref="W65" r:id="rId504" xr:uid="{E05A1727-66D7-2445-981B-69BA6DD8AD40}"/>
    <hyperlink ref="D66" r:id="rId505" xr:uid="{E439BE19-428B-7C47-B1FF-323C62976BEE}"/>
    <hyperlink ref="H66" r:id="rId506" xr:uid="{9A06AF78-7D91-8249-8B0D-37490D5B0AC5}"/>
    <hyperlink ref="W66" r:id="rId507" xr:uid="{1C742E84-2D25-0840-9880-2F6403BE785B}"/>
    <hyperlink ref="X66" r:id="rId508" xr:uid="{9D8F80F0-4B68-0149-B0F7-507BA77A46B3}"/>
    <hyperlink ref="Y66" r:id="rId509" xr:uid="{D0349818-29D9-F34F-891E-D07B820C7237}"/>
    <hyperlink ref="D67" r:id="rId510" xr:uid="{305D87EE-627D-5240-8F8E-7E04CD929FD9}"/>
    <hyperlink ref="H67" r:id="rId511" xr:uid="{BF42F1D7-E356-F347-A26E-6806F4D8A96C}"/>
    <hyperlink ref="M67" r:id="rId512" display="150,000,000" xr:uid="{C29C8249-228B-E145-A076-944AAAFD1EFF}"/>
    <hyperlink ref="N67" r:id="rId513" display="187,500,000" xr:uid="{6FCC9E88-5EFC-5F4C-B6E8-CE5708482AEB}"/>
    <hyperlink ref="O67" r:id="rId514" display="187,500,000" xr:uid="{00D15425-6382-6244-BF80-EA95AECF334A}"/>
    <hyperlink ref="W67" r:id="rId515" xr:uid="{B591B1C6-18D9-774B-88CA-6021086B2FB9}"/>
    <hyperlink ref="X67" r:id="rId516" location=":~:text=Credit%3A%20BioNTech%20SE.-,BioNTech's%20manufacturing%20site%20in%20Marburg%2C%20Germany%2C%20will%20be%20used%20for,%2D19%20vaccine%20ca" xr:uid="{628090AD-EE1C-B94E-B40A-9D9D2C202774}"/>
    <hyperlink ref="D68" r:id="rId517" xr:uid="{4CF975D1-1081-264F-BCDC-8A7D1132316E}"/>
    <hyperlink ref="H68" r:id="rId518" xr:uid="{813AD2E8-AF33-1D4B-B763-93AE60C075A5}"/>
    <hyperlink ref="W68" r:id="rId519" xr:uid="{025E45B7-BDA5-3447-9179-8C600EE95B6D}"/>
    <hyperlink ref="D69" r:id="rId520" xr:uid="{7F1D44D2-DB58-0E49-9787-DBED1D452530}"/>
    <hyperlink ref="H69" r:id="rId521" xr:uid="{11CCF959-9494-234F-8C97-3B5C6FC33D8C}"/>
    <hyperlink ref="J69" r:id="rId522" xr:uid="{92A98760-7394-1041-BFFE-12A297222D7E}"/>
    <hyperlink ref="V69" r:id="rId523" xr:uid="{0C23D3B3-B74F-A344-A3AC-D3E9C438DB3A}"/>
    <hyperlink ref="W69" r:id="rId524" xr:uid="{582F5113-CB1D-464D-BE22-B922CEE26159}"/>
    <hyperlink ref="X69" r:id="rId525" xr:uid="{EEB7C229-8888-A046-9E01-0AB8FC53B5F5}"/>
    <hyperlink ref="Y69" r:id="rId526" xr:uid="{CD157AB3-4269-264A-A179-8C80E22931F2}"/>
    <hyperlink ref="D70" r:id="rId527" xr:uid="{486605CC-39C5-1544-9B53-6A3639C52526}"/>
    <hyperlink ref="H70" r:id="rId528" display="Yorkshire" xr:uid="{54AF4684-81F0-4E4D-ACF9-8CDF9B5BBE09}"/>
    <hyperlink ref="J70" r:id="rId529" xr:uid="{515AE081-9A64-9542-9B72-E2A2F242C591}"/>
    <hyperlink ref="W70" r:id="rId530" xr:uid="{F54781B2-EC7C-BD47-AC2F-18140AF04CF6}"/>
    <hyperlink ref="X70" r:id="rId531" xr:uid="{94A5B1C6-A8F4-074B-93A8-43C3D39C2F2A}"/>
    <hyperlink ref="Y70" r:id="rId532" xr:uid="{16B28921-C109-BE46-9433-4113CBF9FDAC}"/>
    <hyperlink ref="D71" r:id="rId533" xr:uid="{9DD94896-743B-B247-8FF0-8F3BDE18BFD0}"/>
    <hyperlink ref="F71" r:id="rId534" display="1" xr:uid="{344F313D-6A37-FB4D-9F23-DDE1C4EC86BC}"/>
    <hyperlink ref="H71" r:id="rId535" display="Idar-Oberstein; Mainz" xr:uid="{AD4D08DD-B94B-9F47-AC82-8FF38A3F2C1C}"/>
    <hyperlink ref="J71" r:id="rId536" xr:uid="{013C886F-8382-154F-B872-07EF9D984845}"/>
    <hyperlink ref="W71" r:id="rId537" xr:uid="{7DE9C7B5-C05D-8648-AD6A-30016D033DFF}"/>
    <hyperlink ref="D73" r:id="rId538" xr:uid="{7904E66F-8022-4247-ACA5-BF5986DC58C8}"/>
    <hyperlink ref="H73" r:id="rId539" xr:uid="{E5B695FA-7112-6C46-A142-5C363F16BEA2}"/>
    <hyperlink ref="J73" r:id="rId540" xr:uid="{D012382C-2A3B-8540-AA0D-B9818140DBE4}"/>
    <hyperlink ref="W73" r:id="rId541" xr:uid="{5CBBE42B-DD4A-8A45-978C-1F24EE706F08}"/>
    <hyperlink ref="D74" r:id="rId542" xr:uid="{6BE5BFF5-6FC2-EF45-9D23-19C48FA719BE}"/>
    <hyperlink ref="H74" r:id="rId543" display="Brehna: Reinbek" xr:uid="{4FF14A97-80A4-BA40-9B06-C48B95C25B70}"/>
    <hyperlink ref="J74" r:id="rId544" xr:uid="{B16B10A9-C7A2-954E-BE59-D7759DAB01C1}"/>
    <hyperlink ref="W74" r:id="rId545" xr:uid="{FD916E35-055B-1A49-B05B-A6CEB785439C}"/>
    <hyperlink ref="D75" r:id="rId546" xr:uid="{5809C837-2597-D54E-9711-E01F52D51F26}"/>
    <hyperlink ref="H75" r:id="rId547" xr:uid="{1AD6B193-E397-B342-9CC9-17287B4C63A1}"/>
    <hyperlink ref="J75" r:id="rId548" xr:uid="{7EA32A37-2142-8A4B-B7D6-DB4479759EEB}"/>
    <hyperlink ref="W75" r:id="rId549" xr:uid="{37F9DF8E-BC9E-9545-9909-F600E2B10A7F}"/>
    <hyperlink ref="H76" r:id="rId550" xr:uid="{F8D56498-0D23-164D-8F14-60D35CA24473}"/>
    <hyperlink ref="J76" r:id="rId551" xr:uid="{666230F0-EBDF-1E4F-8EA8-18F7BC1E3645}"/>
    <hyperlink ref="W76" r:id="rId552" xr:uid="{B1FC891D-D557-F44A-8B0F-20A08F9B84F9}"/>
    <hyperlink ref="D77" r:id="rId553" xr:uid="{FB5A4D23-AD1C-9543-B49E-4698D9EA3D92}"/>
    <hyperlink ref="H77" r:id="rId554" xr:uid="{5E17F0F2-1E2E-C045-A9B3-99CCAB40614F}"/>
    <hyperlink ref="J77" r:id="rId555" xr:uid="{CCDC08F5-AB5E-1645-A922-A03A38996CEC}"/>
    <hyperlink ref="W77" r:id="rId556" xr:uid="{E00A25F5-1448-0448-92CF-00471E2DC299}"/>
    <hyperlink ref="D78" r:id="rId557" xr:uid="{27F6611F-70E8-0848-AD49-9878EA6E39E0}"/>
    <hyperlink ref="H78" r:id="rId558" xr:uid="{492930DA-4FDE-204C-8ED1-EEBC13E1A599}"/>
    <hyperlink ref="J78" r:id="rId559" xr:uid="{3F7814D1-09D1-C64E-9CCA-F8CCDEB0CE80}"/>
    <hyperlink ref="W78" r:id="rId560" xr:uid="{FB46D0BD-F7BC-3946-BC05-CE4D96510C91}"/>
    <hyperlink ref="M93" r:id="rId561" display="8,000,000" xr:uid="{81381C4A-15A2-8145-A9DE-B0924C3F4929}"/>
    <hyperlink ref="X95" r:id="rId562" xr:uid="{6202DAA5-36D3-6A41-8EEC-BAA9CAE435AF}"/>
    <hyperlink ref="D79" r:id="rId563" display="Takeda" xr:uid="{C3296BD6-420B-D242-826A-15A741B94F2C}"/>
    <hyperlink ref="H79" r:id="rId564" xr:uid="{5C017CC7-F3B3-E844-9394-E72B9FA86B50}"/>
    <hyperlink ref="V80" r:id="rId565" xr:uid="{04B2EB95-D741-7E4E-992F-C36C77DC5940}"/>
    <hyperlink ref="L96" r:id="rId566" display="https://lenta.inform.kz/en/karaganda-pharmaceutical-complex-produces-sputnik-v-vaccines-in-pilot-batch_a3756714" xr:uid="{40F91C2E-4A79-8840-A3D4-09E6A0839405}"/>
    <hyperlink ref="M96" r:id="rId567" display="https://lenta.inform.kz/en/karaganda-pharmaceutical-complex-produces-sputnik-v-vaccines-in-pilot-batch_a3756714" xr:uid="{F6AB5E2F-F008-574A-A37B-F498D5B07BB2}"/>
    <hyperlink ref="X96" r:id="rId568" xr:uid="{60CF03BB-1954-9644-B9E1-B1F86641F74E}"/>
    <hyperlink ref="Y96" r:id="rId569" xr:uid="{051BB5DF-5C7A-304D-81D4-1C6B353451D9}"/>
    <hyperlink ref="X92" r:id="rId570" xr:uid="{7723EC75-FB7C-7D44-A258-84473B377C50}"/>
    <hyperlink ref="W143" r:id="rId571" xr:uid="{080BA5ED-13B8-3746-B9A2-4ECBFF4D0DCA}"/>
    <hyperlink ref="D102" r:id="rId572" xr:uid="{A7C9DC14-3EB7-7B40-B9B2-12AC53A4C735}"/>
    <hyperlink ref="D103" r:id="rId573" xr:uid="{F3EE5DEE-7FD7-9D42-A3CB-DAFF508018CA}"/>
    <hyperlink ref="H103" r:id="rId574" xr:uid="{FE37E47E-2A91-C247-8ADF-4C0774F568ED}"/>
    <hyperlink ref="X130" r:id="rId575" xr:uid="{E3C32944-F41F-B842-ADF6-61202476D35A}"/>
    <hyperlink ref="X85" r:id="rId576" xr:uid="{F4A7DD99-0B6E-DE40-A311-DEBBE2C36C39}"/>
    <hyperlink ref="X50" r:id="rId577" xr:uid="{D126462C-7BAC-5747-A590-47E5362817FE}"/>
    <hyperlink ref="T49" r:id="rId578" display="60,000,000 - 90,000,000" xr:uid="{7C0C427B-73A0-B04B-87E3-FF248A5BC611}"/>
    <hyperlink ref="X24" r:id="rId579" xr:uid="{E16599FA-800A-0A4C-86A0-3B78832CA3A6}"/>
    <hyperlink ref="W102" r:id="rId580" xr:uid="{DAF593C9-52D9-8B4F-AA2F-77BB9C50F97D}"/>
    <hyperlink ref="W103" r:id="rId581" xr:uid="{51A7CBD5-E5E5-4641-9890-FC6AB856B847}"/>
    <hyperlink ref="Y8" r:id="rId582" xr:uid="{915038FD-1044-6647-B629-DCC645D76472}"/>
    <hyperlink ref="X31" r:id="rId583" xr:uid="{10F5CBCA-A812-7B47-96A8-FD6F890AF5E6}"/>
    <hyperlink ref="H113" r:id="rId584" xr:uid="{49F2CCCB-0B5F-7348-8338-3FA366E84EC9}"/>
    <hyperlink ref="L8" r:id="rId585" display="22,500,000" xr:uid="{795A0547-DB4D-EF4D-B05C-82818BD22502}"/>
    <hyperlink ref="M8" r:id="rId586" display="22,500,000" xr:uid="{3809F881-877C-6548-AA37-FF559B5C90A1}"/>
    <hyperlink ref="N8" r:id="rId587" display="22,500,000" xr:uid="{108A53D6-1A3B-0D4C-B0F2-C523316B4BF9}"/>
    <hyperlink ref="O8" r:id="rId588" display="22,500,000" xr:uid="{4FF5A988-C755-BB41-8C01-2D7D731A8C2F}"/>
    <hyperlink ref="T7" r:id="rId589" display="15,000,000" xr:uid="{46C3ADA1-C719-0F4A-A4D6-66AD2D81B6EF}"/>
    <hyperlink ref="T10" r:id="rId590" display="15,000,000" xr:uid="{8441D57E-4E1D-8844-AC47-E807479A7EBF}"/>
    <hyperlink ref="M7" r:id="rId591" display="5,000,000" xr:uid="{E6AA3135-A23B-9F49-A564-EC4E307D942F}"/>
    <hyperlink ref="N7" r:id="rId592" display="5,000,000" xr:uid="{823C352F-409D-3D45-8780-5D2A7A3FD2AA}"/>
    <hyperlink ref="O7" r:id="rId593" display="5,000,000" xr:uid="{43D9FC25-F012-274B-9D61-F07B8917BF84}"/>
    <hyperlink ref="O10" r:id="rId594" display="5,000,000" xr:uid="{1B17E92E-1695-5D45-8383-3C97C0EB6822}"/>
    <hyperlink ref="N10" r:id="rId595" display="5,000,000" xr:uid="{FB0B9FEF-2667-F64D-94AD-4C7B34D1F391}"/>
    <hyperlink ref="M10" r:id="rId596" display="5,000,000" xr:uid="{07FC89DD-4244-B440-9089-D4AF59F5A6FD}"/>
    <hyperlink ref="L46" r:id="rId597" display="33,000,000" xr:uid="{CEF1CD19-DCD7-E447-BDBA-D63841B30BFA}"/>
    <hyperlink ref="M46" r:id="rId598" display="33,000,000" xr:uid="{788DF576-0DCA-254B-8E08-3C02CB6E507A}"/>
    <hyperlink ref="N46" r:id="rId599" display="33,000,000" xr:uid="{50E7D9C0-B06C-4E4B-B87E-0D953095375D}"/>
    <hyperlink ref="O46" r:id="rId600" display="33,000,000" xr:uid="{292EDD39-8C63-3A4C-8B50-2C5A86261EAD}"/>
    <hyperlink ref="O47" r:id="rId601" display="33,000,000" xr:uid="{533F9895-E2C8-AB43-BB79-6D2B115F8868}"/>
    <hyperlink ref="N47" r:id="rId602" display="33,000,000" xr:uid="{5192B76C-041C-844E-A9CC-FC9CF9F70A95}"/>
    <hyperlink ref="M47" r:id="rId603" display="33,000,000" xr:uid="{97C28C4E-AEF7-7941-BD8A-8C3191C2F562}"/>
    <hyperlink ref="L47" r:id="rId604" display="33,000,000" xr:uid="{0733CE85-D052-5D4B-89E7-5607E40CEE1F}"/>
    <hyperlink ref="L48" r:id="rId605" display="33,000,000" xr:uid="{3E514CDD-735C-3343-ADDD-32B7FF4DFBCF}"/>
    <hyperlink ref="M48" r:id="rId606" display="33,000,000" xr:uid="{9C6A4555-CDE1-424B-9612-3BBC6B85CE83}"/>
    <hyperlink ref="N48" r:id="rId607" display="33,000,000" xr:uid="{D6EF967D-60F7-5B45-9EAD-AFCE405767A7}"/>
    <hyperlink ref="O48" r:id="rId608" display="33,000,000" xr:uid="{D763FECF-204F-9441-A4AC-72426201CA97}"/>
    <hyperlink ref="N2" r:id="rId609" display="300,000,000" xr:uid="{2F5BAAB6-E229-3A4C-898B-7612B4EB0FC3}"/>
    <hyperlink ref="O2" r:id="rId610" display="300,000,000" xr:uid="{963DA27E-D2AB-2248-9855-6B2C93EE8AE3}"/>
    <hyperlink ref="L127" r:id="rId611" display="115,000" xr:uid="{DB336157-180C-074F-A33E-B0EB12679322}"/>
    <hyperlink ref="M127" r:id="rId612" display="2,442,500" xr:uid="{BAF40B59-E8AE-0149-83AC-2F1D3FDE81A2}"/>
    <hyperlink ref="N127" r:id="rId613" display="2,442,500" xr:uid="{8D6E8B4D-8386-664A-823B-774C2C95658B}"/>
    <hyperlink ref="W146" r:id="rId614" xr:uid="{71DAA768-B758-C347-B034-A2E98491B501}"/>
    <hyperlink ref="W144" r:id="rId615" xr:uid="{328FC856-1028-CB4A-96CD-046357F7F09E}"/>
    <hyperlink ref="W42" r:id="rId616" xr:uid="{76EC92DD-463A-B54B-9878-5B8FAAFD8331}"/>
    <hyperlink ref="X42" r:id="rId617" xr:uid="{EBC3AEB0-7457-A540-A0D4-7C3B49A384AA}"/>
    <hyperlink ref="W104" r:id="rId618" xr:uid="{3ADEF4A1-EC5E-E94C-8EAC-5CB9D60A2798}"/>
    <hyperlink ref="W122" r:id="rId619" xr:uid="{EB6AFE0F-5D64-6841-B718-C218267E02DA}"/>
    <hyperlink ref="X122" r:id="rId620" xr:uid="{A46C52E2-018B-CA4C-A9F6-75369047FE48}"/>
    <hyperlink ref="L5" r:id="rId621" display="4,000,000" xr:uid="{CE8325F1-FBD1-AB45-BDAE-8852471E5C53}"/>
    <hyperlink ref="M5" r:id="rId622" display="74,500,000" xr:uid="{A5423868-E806-7F49-BF47-3AF775CD5F26}"/>
    <hyperlink ref="N5" r:id="rId623" display="30,000,000" xr:uid="{EF90C692-3BC8-DD4F-B4D1-9D5AAE7649D8}"/>
    <hyperlink ref="L11" r:id="rId624" display="830,000" xr:uid="{FFDCCD18-939C-C04A-A26E-51E37378172F}"/>
    <hyperlink ref="M11" r:id="rId625" display="2,500,000" xr:uid="{FA39357F-DF51-F24B-85E4-1AE069E3B37F}"/>
    <hyperlink ref="O11" r:id="rId626" display="12,000,000" xr:uid="{B077C71F-BEE6-C247-99A8-FA83FE3B6D5A}"/>
    <hyperlink ref="P11" r:id="rId627" display="12,000,000" xr:uid="{167685FB-9937-3949-999D-97341C528802}"/>
    <hyperlink ref="Q11" r:id="rId628" display="12,000,000" xr:uid="{79CB53F8-C85F-B945-8A46-1F84C7BA915F}"/>
    <hyperlink ref="AA11" r:id="rId629" xr:uid="{8A7AED5F-0055-C543-B28B-5AC85E82B4D8}"/>
    <hyperlink ref="N50" r:id="rId630" display="140,000,000" xr:uid="{4AE8D281-7CA5-E340-8ED7-4D92F49D7B08}"/>
    <hyperlink ref="O50" r:id="rId631" display="140,000,000" xr:uid="{B71576F6-1696-6A4A-B74A-4C1694F2B32C}"/>
    <hyperlink ref="Y92" r:id="rId632" xr:uid="{875C264C-3863-7A4B-A69F-6FED04FC8EA8}"/>
    <hyperlink ref="H105" r:id="rId633" xr:uid="{F8EE61D7-8ED4-1A4F-80FD-74D8C38C265B}"/>
    <hyperlink ref="W112" r:id="rId634" xr:uid="{C5D37386-2691-6646-9666-A9F90F43C605}"/>
    <hyperlink ref="W105" r:id="rId635" xr:uid="{1B6D6778-0A1E-3B44-A050-70A871A73D0C}"/>
    <hyperlink ref="T101" r:id="rId636" display="252,000,000" xr:uid="{6209A414-1ED4-A54E-B628-74277098BD61}"/>
    <hyperlink ref="F67" r:id="rId637" display="1" xr:uid="{42F244FD-2F29-1443-9CC8-2CE8236211C9}"/>
    <hyperlink ref="G67" r:id="rId638" display="1" xr:uid="{D3214616-A336-5A4A-8E24-7C4EED88A798}"/>
    <hyperlink ref="W109" r:id="rId639" xr:uid="{5A5B8FE7-D7E1-5342-AA7C-65B8CC6E746A}"/>
    <hyperlink ref="D109" r:id="rId640" xr:uid="{1B35A64E-FB9E-084E-A3B8-0BA42FB431FF}"/>
    <hyperlink ref="D146" r:id="rId641" xr:uid="{4E88A11E-C168-9A4C-ADB2-34A39931D582}"/>
    <hyperlink ref="X146" r:id="rId642" xr:uid="{5EA60CEA-171C-1B4A-8557-B53BD1E55FBE}"/>
    <hyperlink ref="D147" r:id="rId643" xr:uid="{25CE7076-843B-654C-BF32-8C44E1C39079}"/>
    <hyperlink ref="X143" r:id="rId644" xr:uid="{0635AF35-E128-734D-9205-08A6459B5F5D}"/>
    <hyperlink ref="I147" r:id="rId645" xr:uid="{E9E1C74E-9DCF-1740-8734-087A155D3411}"/>
    <hyperlink ref="X18" r:id="rId646" xr:uid="{34743117-A6DD-884E-8D7C-F307D6FB2C97}"/>
    <hyperlink ref="T11" r:id="rId647" display="50,000,000" xr:uid="{96266191-DB2B-8248-8315-0FD5747D30C7}"/>
    <hyperlink ref="H52" r:id="rId648" xr:uid="{C9BBFC60-4EEC-6C4E-AC90-F5C39C05767A}"/>
    <hyperlink ref="D52" r:id="rId649" xr:uid="{56FF3BFB-0713-DF41-9424-9D2E543BA61E}"/>
    <hyperlink ref="M52" r:id="rId650" display="25,000,000" xr:uid="{19592D78-B0D3-154C-BC2E-22FA031C1422}"/>
    <hyperlink ref="N52" r:id="rId651" display="25,000,000" xr:uid="{E46577D0-F560-8545-B0C4-2B1DE510A481}"/>
    <hyperlink ref="O52" r:id="rId652" display="25,000,000" xr:uid="{FDB09915-2062-5E43-B762-E8321AE644E2}"/>
    <hyperlink ref="W52" r:id="rId653" xr:uid="{45845C16-A8E6-C342-8689-441EE6BC7537}"/>
    <hyperlink ref="W43" r:id="rId654" xr:uid="{BB7B5F3C-FF51-5149-92B8-4869B8C4B310}"/>
    <hyperlink ref="Y95" r:id="rId655" xr:uid="{70E756FF-A712-6549-BE74-39D6B283B233}"/>
    <hyperlink ref="T23" r:id="rId656" display="10,000,000" xr:uid="{CE33FFE8-6FCE-4542-8578-9C4019A22134}"/>
    <hyperlink ref="Y23" r:id="rId657" xr:uid="{B31E30F4-6651-F643-8430-317DF3336FCD}"/>
    <hyperlink ref="M24" r:id="rId658" display="6,000,000" xr:uid="{CE7063F3-4D4A-D049-B913-A6C71AD8AEE7}"/>
    <hyperlink ref="D13" r:id="rId659" xr:uid="{43DBA909-D3E5-9B46-9128-5E92A61B4395}"/>
    <hyperlink ref="H13" r:id="rId660" xr:uid="{58D8C1C3-9E8E-7041-B69B-55059E228D2A}"/>
    <hyperlink ref="L13" r:id="rId661" display="62,500,000" xr:uid="{760084BC-48E4-964B-AD07-3E8A0AF1C4A5}"/>
    <hyperlink ref="M13" r:id="rId662" display="62,500,000" xr:uid="{37F3A8AF-2F70-1545-8584-63D78C350E55}"/>
    <hyperlink ref="N13" r:id="rId663" display="62,500,000" xr:uid="{88E2972D-11B5-444E-B72D-24268EFD784E}"/>
    <hyperlink ref="O13" r:id="rId664" display="62,500,000" xr:uid="{AB2C7B8D-46EE-084A-B744-9FF156577D07}"/>
    <hyperlink ref="W13" r:id="rId665" xr:uid="{A306168F-7EBE-3940-9232-A2AA98F392F4}"/>
    <hyperlink ref="D100" r:id="rId666" xr:uid="{4438F22C-40E8-7A47-882C-40A607D5DB46}"/>
    <hyperlink ref="I100" r:id="rId667" xr:uid="{36F2F51E-0D2F-0B42-96FC-D7F4EA90080D}"/>
    <hyperlink ref="W100" r:id="rId668" xr:uid="{66F76B87-A682-C446-AD9A-4869929EB604}"/>
    <hyperlink ref="Y88" r:id="rId669" display="Sources" xr:uid="{08718CB7-F3C2-D543-88CB-F9C96C90F4C4}"/>
    <hyperlink ref="M112" r:id="rId670" display="80,000,000" xr:uid="{E04DC2D0-C37E-524F-940B-50B4208B95CA}"/>
    <hyperlink ref="N112" r:id="rId671" display="210,000,000" xr:uid="{9071F2D2-E6CA-C14D-9C0A-47D7B430F546}"/>
    <hyperlink ref="O112" r:id="rId672" display="210,000,000" xr:uid="{FA687036-0E97-E34C-9085-70D6C387638C}"/>
    <hyperlink ref="P112" r:id="rId673" display="210,000,000" xr:uid="{8D8E6589-DBA6-9047-A972-8D7B60DE1BC0}"/>
    <hyperlink ref="Q112" r:id="rId674" display="210,000,000" xr:uid="{E752DC60-01AD-9742-96B6-BB94D319716E}"/>
    <hyperlink ref="R112" r:id="rId675" display="210,000,000" xr:uid="{04ED9033-6B46-D240-8788-9D199E1BC943}"/>
    <hyperlink ref="S112" r:id="rId676" display="210,000,000" xr:uid="{0A40E5A1-E363-9044-B9C2-7AEBFEDD2ED5}"/>
    <hyperlink ref="Z112" r:id="rId677" xr:uid="{3C32982C-01EE-3646-AE82-8E69A2712C4F}"/>
    <hyperlink ref="AA112" r:id="rId678" xr:uid="{DA96317E-1A0D-4B49-A582-06700C73C781}"/>
    <hyperlink ref="AB2" r:id="rId679" xr:uid="{41000A2D-90D6-A548-9DDA-35BD1D1C327E}"/>
    <hyperlink ref="N6" r:id="rId680" display="50,000,000" xr:uid="{FC722D14-F5E1-424A-8FD6-678834710889}"/>
    <hyperlink ref="O6" r:id="rId681" display="50,000,000" xr:uid="{FB00E9F5-6179-E44C-9406-95FCD8A54B1C}"/>
    <hyperlink ref="AA6" r:id="rId682" xr:uid="{356976A6-D96F-0D4F-AD57-A41C73595FBA}"/>
    <hyperlink ref="D58" r:id="rId683" xr:uid="{8895AF12-BB5A-0241-9109-77519056B8CB}"/>
    <hyperlink ref="T58" r:id="rId684" display="200,000,000" xr:uid="{A9F4029D-999D-6C46-8BD6-D37CB8F7C376}"/>
    <hyperlink ref="W58" r:id="rId685" xr:uid="{E8B32FBB-673D-9749-A8C6-6211C3FE6E06}"/>
    <hyperlink ref="N31" r:id="rId686" display="20,000,000" xr:uid="{8994F399-4E87-054C-9BF1-20094B6389F4}"/>
    <hyperlink ref="O31" r:id="rId687" display="20,000,000" xr:uid="{9F4F134A-0B50-BF44-956D-0C0D1DF63A80}"/>
    <hyperlink ref="Y31" r:id="rId688" xr:uid="{DF2FAD0C-6EAE-0C46-AC54-6758D88CF410}"/>
    <hyperlink ref="D106" r:id="rId689" xr:uid="{794AEE6B-9539-AC47-A45D-A2148E143FC9}"/>
    <hyperlink ref="W106" r:id="rId690" xr:uid="{9DE32CAA-EB2D-EA42-863A-38DB54B6295A}"/>
    <hyperlink ref="D107" r:id="rId691" xr:uid="{745C2677-6A23-8C4D-8AC7-E978DD3D7901}"/>
    <hyperlink ref="J107" r:id="rId692" xr:uid="{C25EF9D2-0B10-5846-B172-DC9F1FD51D27}"/>
    <hyperlink ref="W107" r:id="rId693" xr:uid="{4655F26E-A022-9347-BCBB-44408A642E17}"/>
    <hyperlink ref="D108" r:id="rId694" xr:uid="{9F53A9DD-701A-694F-8A4C-1FE0841D0659}"/>
    <hyperlink ref="J108" r:id="rId695" xr:uid="{ABFE45E8-293E-514D-A20A-9B0C04F6FC0B}"/>
    <hyperlink ref="W108" r:id="rId696" xr:uid="{44978A48-1B31-AB45-A0B8-D6B14C5FDEA5}"/>
    <hyperlink ref="D44" r:id="rId697" xr:uid="{25375D2B-8DA2-A643-8B0E-705208989DBF}"/>
    <hyperlink ref="W44" r:id="rId698" xr:uid="{C09B3920-B305-0645-8AD9-BAFDD5B6144E}"/>
    <hyperlink ref="H44" r:id="rId699" xr:uid="{EF714FEE-58CA-6D45-95CF-69731BF1FFDD}"/>
    <hyperlink ref="D110" r:id="rId700" xr:uid="{A65165B7-E6A6-0943-96F5-4B0CF4E20A12}"/>
    <hyperlink ref="W110" r:id="rId701" xr:uid="{384E6756-AF84-4F49-8624-8CA3BAE9AF51}"/>
    <hyperlink ref="D111" r:id="rId702" xr:uid="{825DF14B-B836-C94D-A8E5-F7ACF11E4917}"/>
    <hyperlink ref="W111" r:id="rId703" xr:uid="{79C8FDCC-5546-5847-8126-412C8ECF0D3E}"/>
    <hyperlink ref="D45" r:id="rId704" xr:uid="{5925E066-2922-7E4D-9A6F-BD0D75500A56}"/>
    <hyperlink ref="W45" r:id="rId705" xr:uid="{CBD5539B-646A-4B42-BBAB-08B132631705}"/>
    <hyperlink ref="Z88" r:id="rId706" xr:uid="{317A3DD3-1200-E448-8C04-60DAB4CCD8E1}"/>
    <hyperlink ref="X38" r:id="rId707" xr:uid="{A7B4B22A-25A2-D040-AA0E-46479395A148}"/>
    <hyperlink ref="D72" r:id="rId708" xr:uid="{963CB3AD-C1B7-4E4A-B215-111F8FA6974F}"/>
    <hyperlink ref="J72" r:id="rId709" xr:uid="{8C1DA275-96D5-8243-8E9B-A5DB254C668F}"/>
    <hyperlink ref="W72" r:id="rId710" xr:uid="{4E81B91F-BEDC-6F42-9DF4-933C2CE5AFAD}"/>
    <hyperlink ref="X72" r:id="rId711" xr:uid="{51E5278B-590D-2A47-9E6A-B1E0A9A55155}"/>
    <hyperlink ref="W162" r:id="rId712" xr:uid="{F4843888-E4A8-434C-8D00-9C01041C04E5}"/>
    <hyperlink ref="T150" r:id="rId713" display="3,000,000" xr:uid="{D17E5285-042E-574A-A9BD-485019662C5D}"/>
    <hyperlink ref="T151" r:id="rId714" display="10,000,000" xr:uid="{726E4954-385E-BB4D-BD09-EE391D613CB8}"/>
    <hyperlink ref="J151" r:id="rId715" xr:uid="{3A06B772-A45D-5848-AE33-075DCDCDCBAF}"/>
    <hyperlink ref="J152" r:id="rId716" xr:uid="{4042A48A-2ECB-8A4A-8E5A-18C29A86F8F7}"/>
    <hyperlink ref="X148" r:id="rId717" xr:uid="{994BCB03-27AA-BC44-99F1-20C1CEAE5614}"/>
    <hyperlink ref="W149" r:id="rId718" xr:uid="{2163CFD5-DA6D-2844-8B73-6DFF8D1D32FF}"/>
    <hyperlink ref="W150" r:id="rId719" xr:uid="{CB4F4848-552D-E145-B8EE-B7BB54C24977}"/>
    <hyperlink ref="W151" r:id="rId720" xr:uid="{C0700384-33C9-E747-872C-87822F7729F4}"/>
    <hyperlink ref="W152" r:id="rId721" xr:uid="{23F5CDA6-B035-4240-8515-C49CA05CE595}"/>
    <hyperlink ref="W153" r:id="rId722" xr:uid="{9F75ACF1-3074-D04E-9EA1-1643FF66F9FE}"/>
    <hyperlink ref="Y157" r:id="rId723" xr:uid="{10E547BC-D8B2-BB43-BA85-FE3CFC658C23}"/>
    <hyperlink ref="X158" r:id="rId724" xr:uid="{B4580551-96AF-DC4F-B744-EF90D22DC97A}"/>
    <hyperlink ref="X150" r:id="rId725" xr:uid="{D662609E-582A-C44E-886C-978533CB4D67}"/>
    <hyperlink ref="H148" r:id="rId726" xr:uid="{37C96678-1E65-454A-9A49-C545B023FB9E}"/>
    <hyperlink ref="H149" r:id="rId727" xr:uid="{75DE8EEC-5573-5F45-9D37-B01AE9139604}"/>
    <hyperlink ref="H150" r:id="rId728" xr:uid="{084B07AE-9D82-6949-86F1-FBCFD7ECBDAC}"/>
    <hyperlink ref="H151" r:id="rId729" xr:uid="{DEC7A9A2-20A8-0D45-862E-D93ABFC72E34}"/>
    <hyperlink ref="H152" r:id="rId730" xr:uid="{D7A17745-20AB-6E48-B6E8-137708F61708}"/>
    <hyperlink ref="H153" r:id="rId731" xr:uid="{7EBB4960-7F00-454D-A335-9D9612979E1D}"/>
    <hyperlink ref="H157" r:id="rId732" xr:uid="{582E644A-866C-FF4B-8D33-FE70BBAAE5FA}"/>
    <hyperlink ref="H158" r:id="rId733" xr:uid="{2DEA8F51-F721-A144-B9D9-714D045DD4A9}"/>
    <hyperlink ref="D148" r:id="rId734" xr:uid="{60540BFE-3692-094E-9C59-4E878851E6A0}"/>
    <hyperlink ref="D149" r:id="rId735" xr:uid="{24008D73-EB0B-CE4A-88F4-34C1A0E31AFF}"/>
    <hyperlink ref="D150" r:id="rId736" xr:uid="{006FB95E-F822-8448-BDD1-6CE47BB539DE}"/>
    <hyperlink ref="D151" r:id="rId737" xr:uid="{208FF392-D786-DD4D-98FE-EC869807464B}"/>
    <hyperlink ref="D152" r:id="rId738" xr:uid="{D185B6EA-8F05-DF42-B905-77B63511E8A5}"/>
    <hyperlink ref="D153" r:id="rId739" xr:uid="{2E2ACE07-332F-6D48-BF64-0E4C8405DB23}"/>
    <hyperlink ref="D158" r:id="rId740" xr:uid="{B3082E65-3568-754B-951D-D1F7877BC810}"/>
    <hyperlink ref="K148" r:id="rId741" display="75,000,000" xr:uid="{91D81D81-828F-304C-8464-07BB6E845D1D}"/>
    <hyperlink ref="D154" r:id="rId742" xr:uid="{9A96A914-0DEE-FB48-807B-AD2A93386DE6}"/>
    <hyperlink ref="H154" r:id="rId743" xr:uid="{4866A3E0-40A5-B447-8C43-8AFC32A8BF56}"/>
    <hyperlink ref="J154" r:id="rId744" xr:uid="{096547D1-E4CC-2B4A-A3CE-C68649099139}"/>
    <hyperlink ref="K154" r:id="rId745" display="62,500,000" xr:uid="{014BD6A6-BBC2-354E-9006-AC999576009B}"/>
    <hyperlink ref="L154" r:id="rId746" display="62,500,000" xr:uid="{9A7620DC-BD57-2342-982B-3707AE0D4D77}"/>
    <hyperlink ref="M154" r:id="rId747" display="62,500,000" xr:uid="{E2E14FC3-01F6-8745-AE97-F4AC2B8371AD}"/>
    <hyperlink ref="N154" r:id="rId748" display="62,500,000" xr:uid="{2D1F8053-AF2A-8040-AE04-C638155398C6}"/>
    <hyperlink ref="O154" r:id="rId749" display="62,500,000" xr:uid="{0AC4C608-830C-294F-BDAF-37832977A37B}"/>
    <hyperlink ref="P154" r:id="rId750" display="62,500,000" xr:uid="{B2ED9603-8425-954F-AEAE-181EB8F67589}"/>
    <hyperlink ref="K157" r:id="rId751" display="50,000,000" xr:uid="{3DDD94C3-8627-0E48-9802-966DEC7B4C8C}"/>
    <hyperlink ref="L153" r:id="rId752" display="https://agenciabrasil.ebc.com.br/en/saude/noticia/2021-03/butantan-receives-supplies-another-14-mi-vaccine-doses" xr:uid="{B85AD3C4-01E2-EF45-ABBA-7D1800B9DDDC}"/>
    <hyperlink ref="M153" r:id="rId753" display="https://agenciabrasil.ebc.com.br/en/saude/noticia/2021-03/butantan-receives-supplies-another-14-mi-vaccine-doses" xr:uid="{E4088207-2B1A-ED40-B032-198B4F1B980B}"/>
    <hyperlink ref="Q154" r:id="rId754" display="62,500,000" xr:uid="{DDB11E45-04E2-3341-B311-04D1D0D85E49}"/>
    <hyperlink ref="T154" r:id="rId755" display="250,000,000" xr:uid="{E33EED12-1C44-5446-A020-5AC7236BA5F3}"/>
    <hyperlink ref="R154" r:id="rId756" display="62,500,000" xr:uid="{06D030DB-3E2E-0F4C-A414-389B99DF8FE1}"/>
    <hyperlink ref="S154" r:id="rId757" display="62,500,000" xr:uid="{445774C4-B58A-BB43-A5C0-F927D2DB9EE5}"/>
    <hyperlink ref="X157" r:id="rId758" xr:uid="{5C96C9E8-6545-7E4E-8983-1CD22107461C}"/>
    <hyperlink ref="W148" r:id="rId759" xr:uid="{F2C8C05C-B6BC-2740-8149-E00E1427FDFB}"/>
    <hyperlink ref="X149" r:id="rId760" xr:uid="{6EB51533-8988-1D48-BFB6-36FBCEE57541}"/>
    <hyperlink ref="Z157" r:id="rId761" xr:uid="{0E6678BE-4E5F-E149-9DB0-43CBEC02BBF9}"/>
    <hyperlink ref="W154" r:id="rId762" xr:uid="{49D4743D-84B4-1D46-A2BD-4B4165CCAF18}"/>
    <hyperlink ref="W157" r:id="rId763" xr:uid="{475948E7-578A-3046-9041-8024FE982961}"/>
    <hyperlink ref="L148" r:id="rId764" display="500,000,000" xr:uid="{23319167-7134-1F4F-B284-BDA9E6BBA099}"/>
    <hyperlink ref="Y148" r:id="rId765" xr:uid="{5E9D3C1F-B8A9-1D4E-8B50-E02C99469C07}"/>
    <hyperlink ref="W158" r:id="rId766" xr:uid="{A193817F-B4FE-2D46-8397-2A448830EC8D}"/>
    <hyperlink ref="K158" r:id="rId767" display="https://www.bloomberg.com/news/articles/2021-03-28/julphar-signs-deal-with-abu-dhabi-firm-to-produce-sinopharm-shot" xr:uid="{07E212D2-0726-7D4F-AE46-E84A41FE1145}"/>
    <hyperlink ref="M148:O148" r:id="rId768" display="500,000,000" xr:uid="{5D24781D-5CC2-8E4A-A1FD-A3B2486F0BBC}"/>
    <hyperlink ref="W155" r:id="rId769" xr:uid="{51AF5591-1AB9-C049-9800-CAD3C25A9168}"/>
    <hyperlink ref="X155" r:id="rId770" xr:uid="{C6D731BF-9969-E346-8DCC-64433339246C}"/>
    <hyperlink ref="D156" r:id="rId771" xr:uid="{0B10B80B-B434-2944-BBA5-4F7F19657051}"/>
    <hyperlink ref="W156" r:id="rId772" xr:uid="{3AA09BD1-82DA-A24C-808E-24869C79B744}"/>
    <hyperlink ref="W159" r:id="rId773" xr:uid="{62BFDB76-129E-5541-AC97-34A1FD15A28A}"/>
    <hyperlink ref="H160" r:id="rId774" xr:uid="{EE38D69E-B83E-4D46-AA05-017437F43F14}"/>
    <hyperlink ref="D161" r:id="rId775" xr:uid="{3DC3EDC2-CBCA-A345-B77F-5AA3C5245D95}"/>
    <hyperlink ref="H161" r:id="rId776" xr:uid="{D21D1DB1-2753-7E4F-AF1F-1D2E4E5EAD4A}"/>
    <hyperlink ref="W161" r:id="rId777" xr:uid="{901237A0-6D2F-E346-BBC3-D28A30B78394}"/>
    <hyperlink ref="Y155" r:id="rId778" xr:uid="{E4F72C3B-42D8-B34A-B27D-57FEE8F4C72E}"/>
    <hyperlink ref="L147" r:id="rId779" display="https://www.reuters.com/article/us-health-coronavirus-mexico-vaccine-idUSKCN2AS0P0" xr:uid="{5E456C49-8A25-1E49-9866-AA0E404D53EF}"/>
    <hyperlink ref="W147" r:id="rId780" xr:uid="{71B4C323-36FE-7446-8203-6BF03D2554F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4C71F-304D-324D-8D55-F9D93B6783B9}">
  <dimension ref="A1:R22"/>
  <sheetViews>
    <sheetView tabSelected="1" workbookViewId="0">
      <pane ySplit="1" topLeftCell="A2" activePane="bottomLeft" state="frozen"/>
      <selection pane="bottomLeft" activeCell="A2" sqref="A2"/>
    </sheetView>
  </sheetViews>
  <sheetFormatPr baseColWidth="10" defaultColWidth="9.1640625" defaultRowHeight="15"/>
  <cols>
    <col min="1" max="1" width="36.5" bestFit="1" customWidth="1"/>
    <col min="2" max="2" width="57.5" bestFit="1" customWidth="1"/>
    <col min="3" max="3" width="16.83203125" customWidth="1"/>
    <col min="4" max="4" width="29.6640625" customWidth="1"/>
    <col min="5" max="5" width="25" style="252" customWidth="1"/>
    <col min="9" max="10" width="25.83203125" bestFit="1" customWidth="1"/>
    <col min="14" max="14" width="12.83203125" bestFit="1" customWidth="1"/>
    <col min="15" max="15" width="11.1640625" bestFit="1" customWidth="1"/>
    <col min="16" max="16" width="12.83203125" bestFit="1" customWidth="1"/>
  </cols>
  <sheetData>
    <row r="1" spans="1:18" ht="16">
      <c r="A1" s="275"/>
      <c r="B1" s="276" t="s">
        <v>730</v>
      </c>
      <c r="C1" s="276" t="s">
        <v>729</v>
      </c>
      <c r="D1" s="276" t="s">
        <v>728</v>
      </c>
      <c r="E1" s="275" t="s">
        <v>727</v>
      </c>
      <c r="F1" s="275" t="s">
        <v>31</v>
      </c>
      <c r="G1" s="275" t="s">
        <v>31</v>
      </c>
      <c r="H1" s="275" t="s">
        <v>31</v>
      </c>
      <c r="I1" s="275" t="s">
        <v>726</v>
      </c>
      <c r="N1" s="275" t="s">
        <v>725</v>
      </c>
      <c r="O1" s="274" t="s">
        <v>724</v>
      </c>
      <c r="P1" s="274" t="s">
        <v>723</v>
      </c>
    </row>
    <row r="2" spans="1:18">
      <c r="A2" t="s">
        <v>722</v>
      </c>
      <c r="B2" s="190" t="s">
        <v>308</v>
      </c>
      <c r="C2" s="190" t="s">
        <v>709</v>
      </c>
      <c r="D2" s="190" t="s">
        <v>309</v>
      </c>
      <c r="E2" s="273">
        <f>(100000000*3)+(200000000*9)</f>
        <v>2100000000</v>
      </c>
      <c r="F2" s="268" t="s">
        <v>31</v>
      </c>
      <c r="G2" s="268" t="s">
        <v>31</v>
      </c>
      <c r="H2" s="268"/>
      <c r="I2" t="s">
        <v>721</v>
      </c>
      <c r="N2" s="212">
        <v>7853000000</v>
      </c>
      <c r="O2">
        <f>N2*0.7</f>
        <v>5497100000</v>
      </c>
      <c r="P2" s="212">
        <f>N2-O2</f>
        <v>2355900000</v>
      </c>
    </row>
    <row r="3" spans="1:18" s="215" customFormat="1">
      <c r="A3" s="222" t="s">
        <v>148</v>
      </c>
      <c r="B3" s="222" t="s">
        <v>148</v>
      </c>
      <c r="C3" s="222" t="s">
        <v>704</v>
      </c>
      <c r="D3" s="222" t="s">
        <v>382</v>
      </c>
      <c r="E3" s="266">
        <f>(10000000*8)+(100000000*2)+(150000000*2)</f>
        <v>580000000</v>
      </c>
      <c r="F3" s="268" t="s">
        <v>31</v>
      </c>
      <c r="G3" s="268" t="s">
        <v>31</v>
      </c>
      <c r="H3" s="268" t="s">
        <v>31</v>
      </c>
      <c r="I3" t="s">
        <v>720</v>
      </c>
      <c r="K3"/>
      <c r="L3"/>
      <c r="M3"/>
      <c r="N3"/>
      <c r="O3"/>
      <c r="P3"/>
      <c r="Q3"/>
      <c r="R3"/>
    </row>
    <row r="4" spans="1:18" s="180" customFormat="1" ht="16">
      <c r="A4" s="222" t="s">
        <v>424</v>
      </c>
      <c r="B4" s="222" t="s">
        <v>426</v>
      </c>
      <c r="C4" s="222" t="s">
        <v>709</v>
      </c>
      <c r="D4" s="223" t="s">
        <v>425</v>
      </c>
      <c r="E4" s="266">
        <v>800000000</v>
      </c>
      <c r="F4" s="272" t="s">
        <v>31</v>
      </c>
      <c r="G4" s="268" t="s">
        <v>31</v>
      </c>
      <c r="H4" s="268"/>
      <c r="I4" s="271"/>
    </row>
    <row r="5" spans="1:18">
      <c r="A5" s="222" t="s">
        <v>457</v>
      </c>
      <c r="B5" s="222" t="s">
        <v>719</v>
      </c>
      <c r="C5" s="222" t="s">
        <v>709</v>
      </c>
      <c r="D5" s="222" t="s">
        <v>425</v>
      </c>
      <c r="E5" s="270">
        <v>3000000000</v>
      </c>
      <c r="F5" s="268" t="s">
        <v>31</v>
      </c>
      <c r="G5" s="268" t="s">
        <v>31</v>
      </c>
      <c r="H5" s="268"/>
    </row>
    <row r="6" spans="1:18">
      <c r="A6" s="222" t="s">
        <v>499</v>
      </c>
      <c r="B6" s="222" t="s">
        <v>499</v>
      </c>
      <c r="C6" s="222" t="s">
        <v>709</v>
      </c>
      <c r="D6" s="222" t="s">
        <v>500</v>
      </c>
      <c r="E6" s="266">
        <v>1000000000</v>
      </c>
      <c r="F6" s="268" t="s">
        <v>31</v>
      </c>
      <c r="G6" s="268"/>
      <c r="H6" s="268"/>
      <c r="I6" t="s">
        <v>718</v>
      </c>
    </row>
    <row r="7" spans="1:18">
      <c r="A7" s="222" t="s">
        <v>155</v>
      </c>
      <c r="B7" s="222" t="s">
        <v>529</v>
      </c>
      <c r="C7" s="222" t="s">
        <v>709</v>
      </c>
      <c r="D7" s="222" t="s">
        <v>500</v>
      </c>
      <c r="E7" s="266">
        <v>390000000</v>
      </c>
      <c r="F7" s="268" t="s">
        <v>717</v>
      </c>
      <c r="G7" s="268"/>
      <c r="H7" s="268"/>
    </row>
    <row r="8" spans="1:18">
      <c r="A8" s="222" t="s">
        <v>582</v>
      </c>
      <c r="B8" s="222" t="s">
        <v>580</v>
      </c>
      <c r="C8" s="222" t="s">
        <v>709</v>
      </c>
      <c r="D8" s="222" t="s">
        <v>581</v>
      </c>
      <c r="E8" s="266">
        <f>(10000000*5)+(20000000*1)+(33200000*1)+(78200000*5)</f>
        <v>494200000</v>
      </c>
      <c r="F8" s="268" t="s">
        <v>31</v>
      </c>
      <c r="G8" s="268" t="s">
        <v>31</v>
      </c>
      <c r="H8" s="264" t="s">
        <v>31</v>
      </c>
      <c r="I8" t="s">
        <v>716</v>
      </c>
    </row>
    <row r="9" spans="1:18">
      <c r="A9" s="222" t="s">
        <v>715</v>
      </c>
      <c r="B9" s="222" t="s">
        <v>714</v>
      </c>
      <c r="C9" s="222" t="s">
        <v>704</v>
      </c>
      <c r="D9" s="222" t="s">
        <v>607</v>
      </c>
      <c r="E9" s="266">
        <v>100000000</v>
      </c>
      <c r="F9" s="268" t="s">
        <v>31</v>
      </c>
      <c r="G9" s="268"/>
      <c r="H9" s="268"/>
      <c r="I9" t="s">
        <v>713</v>
      </c>
    </row>
    <row r="10" spans="1:18" ht="16">
      <c r="A10" s="223" t="s">
        <v>597</v>
      </c>
      <c r="B10" s="269" t="s">
        <v>712</v>
      </c>
      <c r="C10" s="269" t="s">
        <v>704</v>
      </c>
      <c r="D10" s="269" t="s">
        <v>425</v>
      </c>
      <c r="E10" s="266">
        <v>300000000</v>
      </c>
      <c r="F10" s="268" t="s">
        <v>31</v>
      </c>
      <c r="G10" s="268"/>
      <c r="H10" s="268"/>
    </row>
    <row r="11" spans="1:18" ht="16">
      <c r="A11" s="223" t="s">
        <v>711</v>
      </c>
      <c r="B11" s="222" t="s">
        <v>657</v>
      </c>
      <c r="C11" s="222" t="s">
        <v>709</v>
      </c>
      <c r="D11" s="222" t="s">
        <v>500</v>
      </c>
      <c r="E11" s="266">
        <v>500000000</v>
      </c>
      <c r="F11" s="265" t="s">
        <v>31</v>
      </c>
      <c r="G11" s="264" t="s">
        <v>31</v>
      </c>
      <c r="H11" s="264"/>
    </row>
    <row r="12" spans="1:18" ht="16">
      <c r="A12" s="223" t="s">
        <v>672</v>
      </c>
      <c r="B12" s="222" t="s">
        <v>671</v>
      </c>
      <c r="C12" s="222" t="s">
        <v>709</v>
      </c>
      <c r="D12" s="222" t="s">
        <v>581</v>
      </c>
      <c r="E12" s="259">
        <f>(83333333*3)+(166666667*9)</f>
        <v>1750000002</v>
      </c>
      <c r="F12" s="264" t="s">
        <v>31</v>
      </c>
      <c r="G12" s="268" t="s">
        <v>31</v>
      </c>
      <c r="H12" s="268"/>
      <c r="I12" t="s">
        <v>710</v>
      </c>
    </row>
    <row r="13" spans="1:18">
      <c r="A13" s="222" t="s">
        <v>236</v>
      </c>
      <c r="B13" s="222" t="s">
        <v>689</v>
      </c>
      <c r="C13" s="222" t="s">
        <v>709</v>
      </c>
      <c r="D13" s="222" t="s">
        <v>581</v>
      </c>
      <c r="E13" s="266">
        <v>1000000000</v>
      </c>
      <c r="F13" s="264" t="s">
        <v>31</v>
      </c>
      <c r="G13" s="264"/>
      <c r="H13" s="264"/>
    </row>
    <row r="14" spans="1:18">
      <c r="A14" s="222" t="s">
        <v>617</v>
      </c>
      <c r="B14" s="222" t="s">
        <v>615</v>
      </c>
      <c r="C14" s="222" t="s">
        <v>709</v>
      </c>
      <c r="D14" s="222" t="s">
        <v>616</v>
      </c>
      <c r="E14" s="266">
        <v>5000000</v>
      </c>
      <c r="F14" s="264" t="s">
        <v>31</v>
      </c>
      <c r="G14" s="264"/>
      <c r="H14" s="264"/>
    </row>
    <row r="15" spans="1:18" ht="16">
      <c r="A15" s="223" t="s">
        <v>708</v>
      </c>
      <c r="B15" s="222" t="s">
        <v>630</v>
      </c>
      <c r="C15" s="222" t="s">
        <v>704</v>
      </c>
      <c r="D15" s="222" t="s">
        <v>581</v>
      </c>
      <c r="E15" s="259">
        <v>100000000</v>
      </c>
      <c r="F15" s="264" t="s">
        <v>31</v>
      </c>
      <c r="G15" s="264"/>
      <c r="H15" s="264"/>
    </row>
    <row r="16" spans="1:18" ht="16">
      <c r="A16" s="223" t="s">
        <v>640</v>
      </c>
      <c r="B16" s="222" t="s">
        <v>639</v>
      </c>
      <c r="C16" s="222" t="s">
        <v>704</v>
      </c>
      <c r="D16" s="222" t="s">
        <v>616</v>
      </c>
      <c r="E16" s="266">
        <v>80000000</v>
      </c>
      <c r="F16" s="267" t="s">
        <v>31</v>
      </c>
      <c r="G16" s="267"/>
      <c r="H16" s="267"/>
    </row>
    <row r="17" spans="1:8" s="180" customFormat="1" ht="16">
      <c r="A17" s="223" t="s">
        <v>707</v>
      </c>
      <c r="B17" s="222" t="s">
        <v>706</v>
      </c>
      <c r="C17" s="222" t="s">
        <v>704</v>
      </c>
      <c r="D17" s="222" t="s">
        <v>382</v>
      </c>
      <c r="E17" s="266">
        <v>500000000</v>
      </c>
      <c r="F17" s="265" t="s">
        <v>31</v>
      </c>
      <c r="G17" s="265"/>
      <c r="H17" s="265"/>
    </row>
    <row r="18" spans="1:8">
      <c r="A18" s="222" t="s">
        <v>705</v>
      </c>
      <c r="B18" s="222" t="s">
        <v>646</v>
      </c>
      <c r="C18" s="222" t="s">
        <v>704</v>
      </c>
      <c r="D18" s="222" t="s">
        <v>607</v>
      </c>
      <c r="E18" s="259">
        <v>100000000</v>
      </c>
      <c r="F18" s="264" t="s">
        <v>31</v>
      </c>
    </row>
    <row r="19" spans="1:8">
      <c r="A19" s="222"/>
      <c r="B19" s="222"/>
      <c r="C19" s="222"/>
      <c r="D19" s="222"/>
      <c r="E19" s="259"/>
    </row>
    <row r="20" spans="1:8" s="260" customFormat="1">
      <c r="A20" s="263" t="s">
        <v>703</v>
      </c>
      <c r="B20" s="262"/>
      <c r="C20" s="262"/>
      <c r="D20" s="262"/>
      <c r="E20" s="261">
        <f>SUM(E2:E18)</f>
        <v>12799200002</v>
      </c>
    </row>
    <row r="21" spans="1:8">
      <c r="A21" s="222"/>
      <c r="B21" s="222"/>
      <c r="C21" s="222"/>
      <c r="D21" s="222"/>
      <c r="E21" s="259"/>
    </row>
    <row r="22" spans="1:8">
      <c r="E22" s="258"/>
    </row>
  </sheetData>
  <hyperlinks>
    <hyperlink ref="E2" r:id="rId1" display="3,000,000,000" xr:uid="{8AA0899A-3BB2-F74F-8BED-FDD255C6FD9E}"/>
    <hyperlink ref="F2" r:id="rId2" xr:uid="{4F5223C9-3E7E-194F-AB72-DB6527FBBBBD}"/>
    <hyperlink ref="E4" r:id="rId3" display="700,000,000 -- 1,000,000,000" xr:uid="{025D663E-7B54-AA46-86B4-B782ACA80F1F}"/>
    <hyperlink ref="F4" r:id="rId4" location=":~:text=By%20the%20end%20of%202020,billion%20doses%20globally%20in%202021." xr:uid="{D58C8A3A-D36A-EC46-B83E-3ADB1A9893BB}"/>
    <hyperlink ref="F6" r:id="rId5" xr:uid="{B68366F5-36F8-9B48-ABE6-B4D52B5310CA}"/>
    <hyperlink ref="E6" r:id="rId6" display="1,000,000,000" xr:uid="{1525BEF6-C034-3645-B2B9-CCB440DE900B}"/>
    <hyperlink ref="F7" r:id="rId7" display="source" xr:uid="{BE917A34-EEB7-2547-9867-9EE47D1548F0}"/>
    <hyperlink ref="E8" r:id="rId8" display="700,000,000" xr:uid="{D008FE06-5BEF-1C4F-82CF-FDA0D11757D6}"/>
    <hyperlink ref="F9" r:id="rId9" xr:uid="{A9BAC7EC-AD4C-4946-8699-078F1726009D}"/>
    <hyperlink ref="E9" r:id="rId10" display="100,000,000" xr:uid="{522B4EDE-A81C-254C-A280-1AC4CED05E35}"/>
    <hyperlink ref="E10" r:id="rId11" display="300,000,000" xr:uid="{269D0A29-217D-7B47-8CD4-68A8F4A5AA8F}"/>
    <hyperlink ref="F10" r:id="rId12" xr:uid="{E995CC75-7860-2C44-A31A-E1926CF1A9D2}"/>
    <hyperlink ref="F8" r:id="rId13" xr:uid="{95EA912D-C613-2C4A-AF22-F55921DB11A8}"/>
    <hyperlink ref="F13" r:id="rId14" xr:uid="{28EA9CED-3486-4647-B641-8E4C9371F58A}"/>
    <hyperlink ref="E13" r:id="rId15" display="1,000,000,000" xr:uid="{C6E1AE9B-DAA7-F84F-8560-195033861978}"/>
    <hyperlink ref="F14" r:id="rId16" xr:uid="{11E3C9C8-AA3C-3A46-A793-49D11BDBD150}"/>
    <hyperlink ref="E14" r:id="rId17" display="5,000,000" xr:uid="{9333969F-17C8-CB42-8173-2E36EF32ABC9}"/>
    <hyperlink ref="F15" r:id="rId18" xr:uid="{CBFF1509-6079-FD42-A7A1-E677E877B326}"/>
    <hyperlink ref="E16" r:id="rId19" display="80,000,000" xr:uid="{47B519BA-A7D0-A040-9B3D-16406177D9E3}"/>
    <hyperlink ref="F17" r:id="rId20" xr:uid="{30CFFE86-5E19-FA4F-BF0D-EFC128A29F63}"/>
    <hyperlink ref="E17" r:id="rId21" display="500,000,000 " xr:uid="{B7A9B860-6D16-E84E-92B5-F00EFB1C937C}"/>
    <hyperlink ref="E11" r:id="rId22" display="100,000,000-200,000,000" xr:uid="{819F4720-F65A-E44F-817B-D697389D8BDF}"/>
    <hyperlink ref="F11" r:id="rId23" xr:uid="{14405BAB-B136-1544-A79E-3D1EE65931E2}"/>
    <hyperlink ref="F16" r:id="rId24" xr:uid="{B7F63618-2753-704E-8391-CCC2F32D3159}"/>
    <hyperlink ref="E7" r:id="rId25" display="1,400,000,000" xr:uid="{ABF35E2C-FCBD-BF43-AC0C-35CF005118E8}"/>
    <hyperlink ref="G11" r:id="rId26" xr:uid="{29459BC6-E69E-5C47-93DB-014CC0CFBD74}"/>
    <hyperlink ref="F12" r:id="rId27" xr:uid="{1471E8EE-DDE7-9740-9595-8A465E2E6CC2}"/>
    <hyperlink ref="F18" r:id="rId28" location=":~:text=With%20its%20consortium%20of%20third,as%20a%20COVID%2D19%20vaccine." xr:uid="{F11839A2-5146-7346-B563-4ABE2D86E65E}"/>
    <hyperlink ref="G12" r:id="rId29" xr:uid="{32B2C4B4-DE45-5D47-A0AE-4E63DF3F919B}"/>
    <hyperlink ref="G8" r:id="rId30" xr:uid="{ACEF1BEE-BF8F-4340-B58F-05670EF85532}"/>
    <hyperlink ref="G4" r:id="rId31" xr:uid="{4381B2FE-070E-9244-ADAF-BC577C6AAE62}"/>
    <hyperlink ref="F3" r:id="rId32" xr:uid="{83070717-200C-8341-86D6-8C940DABDEAE}"/>
    <hyperlink ref="E3" r:id="rId33" display="2,000,000,000" xr:uid="{0144A891-8064-A54C-9B68-450A81C4ABA4}"/>
    <hyperlink ref="G3" r:id="rId34" xr:uid="{21C17E70-510A-EE43-959B-D499C027FA94}"/>
    <hyperlink ref="H3" r:id="rId35" xr:uid="{F3734F85-633F-074A-9B2D-C1776C3711E0}"/>
    <hyperlink ref="F5" r:id="rId36" xr:uid="{4CF5DABA-5355-5647-915E-165558773382}"/>
    <hyperlink ref="E5" r:id="rId37" display="https://www.reuters.com/article/us-health-coronavirus-biontech-target-idUSKBN2BM1BW" xr:uid="{D776E7F1-08BE-A044-8A88-C316AE756B56}"/>
    <hyperlink ref="G5" r:id="rId38" xr:uid="{B8E5823A-292C-FC42-8A2E-D61F86D77B73}"/>
    <hyperlink ref="G2" r:id="rId39" xr:uid="{6233C112-BDD1-7F4F-AF5B-8AB99DBC8D07}"/>
    <hyperlink ref="H8" r:id="rId40" xr:uid="{AAFD538D-3B79-5A4B-A5BC-7A7569A695E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Purchasing Deals </vt:lpstr>
      <vt:lpstr>Manufacturing Deals</vt:lpstr>
      <vt:lpstr>Global Manu Proj</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Andrea Taylor</cp:lastModifiedBy>
  <cp:revision/>
  <dcterms:created xsi:type="dcterms:W3CDTF">2020-08-13T20:48:05Z</dcterms:created>
  <dcterms:modified xsi:type="dcterms:W3CDTF">2021-05-14T17:50:30Z</dcterms:modified>
  <cp:category/>
  <cp:contentStatus/>
</cp:coreProperties>
</file>